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1745" tabRatio="825" firstSheet="13" activeTab="13"/>
  </bookViews>
  <sheets>
    <sheet name="СтрОбС" sheetId="1" state="hidden" r:id="rId1"/>
    <sheet name="СтрОснСр" sheetId="2" state="hidden" r:id="rId2"/>
    <sheet name="струк_запасов" sheetId="3" state="hidden" r:id="rId3"/>
    <sheet name="ДиаСА2004" sheetId="4" state="hidden" r:id="rId4"/>
    <sheet name="ДиаСА2005" sheetId="5" state="hidden" r:id="rId5"/>
    <sheet name="ДиаСА2006" sheetId="6" state="hidden" r:id="rId6"/>
    <sheet name="ДиаСП2004" sheetId="7" state="hidden" r:id="rId7"/>
    <sheet name="ДиаСП 2006" sheetId="8" state="hidden" r:id="rId8"/>
    <sheet name="ДиаСП 2005" sheetId="9" state="hidden" r:id="rId9"/>
    <sheet name="динам_ликв" sheetId="10" state="hidden" r:id="rId10"/>
    <sheet name="динам_дел_актив" sheetId="11" state="hidden" r:id="rId11"/>
    <sheet name="динамика_фин_коэф" sheetId="12" state="hidden" r:id="rId12"/>
    <sheet name="динмика_рентаб" sheetId="13" state="hidden" r:id="rId13"/>
    <sheet name="9МЕСЯЦЕВ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fn.BAHTTEXT" hidden="1">#NAME?</definedName>
    <definedName name="BEG">'[1]Лист2'!$D$3</definedName>
    <definedName name="END">'[1]Лист2'!$D$5</definedName>
    <definedName name="АА">'[2]Содержание'!$R$6</definedName>
    <definedName name="АБ">'[2]Содержание'!$R$8</definedName>
    <definedName name="АВ">'[2]Содержание'!$R$10</definedName>
    <definedName name="АГ">'[2]Содержание'!$R$12</definedName>
    <definedName name="АД">'[2]Содержание'!$R$14</definedName>
    <definedName name="АЕ">'[2]Содержание'!$R$16</definedName>
    <definedName name="АЖ">'[2]Содержание'!$R$18</definedName>
    <definedName name="АЗ">'[2]Содержание'!$R$20</definedName>
    <definedName name="АИ">'[2]Содержание'!$R$22</definedName>
    <definedName name="ак">'[3]АК'!$H$51</definedName>
    <definedName name="АЛ">'[2]Содержание'!$R$26</definedName>
    <definedName name="АМ">'[2]Содержание'!$R$28</definedName>
    <definedName name="АН">'[2]Содержание'!$R$30</definedName>
    <definedName name="АО">'[2]Содержание'!$R$32</definedName>
    <definedName name="аос">#REF!</definedName>
    <definedName name="АП">'[2]Содержание'!$R$34</definedName>
    <definedName name="АР">'[2]Содержание'!$W$6</definedName>
    <definedName name="ас">'[5]ФО'!$D$15</definedName>
    <definedName name="асеб" localSheetId="13">#REF!</definedName>
    <definedName name="асеб">#REF!</definedName>
    <definedName name="АТ">'[2]Содержание'!$W$10</definedName>
    <definedName name="атранши" localSheetId="13">#REF!</definedName>
    <definedName name="атранши">#REF!</definedName>
    <definedName name="АТЦ">#REF!</definedName>
    <definedName name="АУ">'[2]Содержание'!$W$12</definedName>
    <definedName name="АФ">'[2]Содержание'!$W$14</definedName>
    <definedName name="АХ">'[2]Содержание'!$W$16</definedName>
    <definedName name="ахд">#REF!</definedName>
    <definedName name="АЦ">'[2]Содержание'!$W$18</definedName>
    <definedName name="АЧ">'[2]Содержание'!$W$20</definedName>
    <definedName name="АШ">'[2]Содержание'!$W$22</definedName>
    <definedName name="АЩ">'[2]Содержание'!$W$24</definedName>
    <definedName name="АЭ">'[2]Содержание'!$W$26</definedName>
    <definedName name="аэксп" localSheetId="13">#REF!</definedName>
    <definedName name="аэксп">#REF!</definedName>
    <definedName name="АЮ">'[2]Содержание'!$W$28</definedName>
    <definedName name="АЯ">'[2]Содержание'!$W$30</definedName>
    <definedName name="БА">'[2]Содержание'!$H$6</definedName>
    <definedName name="ББ">'[2]Содержание'!$H$8</definedName>
    <definedName name="ббк" localSheetId="13">#REF!</definedName>
    <definedName name="ббк">#REF!</definedName>
    <definedName name="БВ">'[2]Содержание'!$H$10</definedName>
    <definedName name="БГ">'[2]Содержание'!$H$12</definedName>
    <definedName name="БД">'[2]Содержание'!$H$14</definedName>
    <definedName name="БД_1">'[7]БД'!$M:$M</definedName>
    <definedName name="БД_2" localSheetId="13">'[7]БД'!#REF!</definedName>
    <definedName name="БД_2">'[7]БД'!#REF!</definedName>
    <definedName name="БЕ">'[2]Содержание'!$H$16</definedName>
    <definedName name="БЖ">'[2]Содержание'!$H$18</definedName>
    <definedName name="БЗ">'[2]Содержание'!$H$20</definedName>
    <definedName name="БИ">'[2]Содержание'!$H$22</definedName>
    <definedName name="БК">'[2]Содержание'!$H$24</definedName>
    <definedName name="БЛ">'[2]Содержание'!$H$26</definedName>
    <definedName name="БМ">'[2]Содержание'!$H$28</definedName>
    <definedName name="БН">'[2]Содержание'!$H$30</definedName>
    <definedName name="БО">'[2]Содержание'!$H$32</definedName>
    <definedName name="БП">'[2]Содержание'!$H$34</definedName>
    <definedName name="БР">'[2]Содержание'!$H$36</definedName>
    <definedName name="БС">'[2]Содержание'!$M$6</definedName>
    <definedName name="БТ">'[2]Содержание'!$M$8</definedName>
    <definedName name="БУ">'[2]Содержание'!$M$10</definedName>
    <definedName name="БФ">'[2]Содержание'!$M$12</definedName>
    <definedName name="БХ">'[2]Содержание'!$M$14</definedName>
    <definedName name="БЦ">'[2]Содержание'!$M$16</definedName>
    <definedName name="БЧ">'[2]Содержание'!$M$18</definedName>
    <definedName name="БШ">'[2]Содержание'!$M$20</definedName>
    <definedName name="БЩ">'[2]Содержание'!$M$22</definedName>
    <definedName name="БЪ">'[2]Содержание'!$M$24</definedName>
    <definedName name="БЬ">'[2]Содержание'!$M$26</definedName>
    <definedName name="БЭ">'[2]Содержание'!$M$28</definedName>
    <definedName name="БЮ">'[2]Содержание'!$M$30</definedName>
    <definedName name="БЯ">'[2]Содержание'!$M$32</definedName>
    <definedName name="ВА">'[2]Содержание'!$C$6</definedName>
    <definedName name="ВБ">'[2]Содержание'!$C$8</definedName>
    <definedName name="ВВ">'[2]Содержание'!$C$10</definedName>
    <definedName name="ВГ">'[2]Содержание'!$C$12</definedName>
    <definedName name="ВД">'[2]Содержание'!$C$14</definedName>
    <definedName name="ВЕ">'[2]Содержание'!$C$16</definedName>
    <definedName name="ВЖ">'[2]Содержание'!$C$18</definedName>
    <definedName name="ВЗ">'[2]Содержание'!$C$20</definedName>
    <definedName name="ВИ">'[2]Содержание'!$C$22</definedName>
    <definedName name="ВК">'[2]Содержание'!$C$24</definedName>
    <definedName name="ВЛ">'[2]Содержание'!$C$26</definedName>
    <definedName name="ВМ">'[2]Содержание'!$C$28</definedName>
    <definedName name="ВН">'[2]Содержание'!$C$30</definedName>
    <definedName name="ВО">'[2]Содержание'!$C$32</definedName>
    <definedName name="ГА">'[2]Содержание'!$M$34</definedName>
    <definedName name="ГБ">'[2]Содержание'!$M$36</definedName>
    <definedName name="ГВ">'[2]Содержание'!$M$38</definedName>
    <definedName name="ГД">'[2]Содержание'!$H$38</definedName>
    <definedName name="ГЕ">'[2]Содержание'!$H$40</definedName>
    <definedName name="дд">'[5]ФО'!$D$22</definedName>
    <definedName name="денги" localSheetId="13">#REF!</definedName>
    <definedName name="денги">#REF!</definedName>
    <definedName name="дикрет" localSheetId="13">#REF!</definedName>
    <definedName name="дикрет">#REF!</definedName>
    <definedName name="дк">#REF!</definedName>
    <definedName name="долл">'[8]ВВОД'!$E$52</definedName>
    <definedName name="доллар">#REF!</definedName>
    <definedName name="дс">'[5]ФО'!$D$23</definedName>
    <definedName name="ЕВРО">#REF!</definedName>
    <definedName name="ЕДФ">#REF!</definedName>
    <definedName name="ЕСП">#REF!</definedName>
    <definedName name="ЖДЦ">#REF!</definedName>
    <definedName name="ил">#REF!</definedName>
    <definedName name="ин">#REF!</definedName>
    <definedName name="кар">'[5]ФО'!$D$12</definedName>
    <definedName name="кв">#REF!</definedName>
    <definedName name="квар">#REF!</definedName>
    <definedName name="КИП">#REF!</definedName>
    <definedName name="ККан">#REF!</definedName>
    <definedName name="км">#REF!</definedName>
    <definedName name="кп">#REF!</definedName>
    <definedName name="кр">#REF!</definedName>
    <definedName name="крат">#REF!</definedName>
    <definedName name="кред">#REF!</definedName>
    <definedName name="курс">'[9]Платежи по кредитам'!$D$35</definedName>
    <definedName name="КЭ">#REF!</definedName>
    <definedName name="м">#REF!</definedName>
    <definedName name="МП">#REF!</definedName>
    <definedName name="мса">#REF!</definedName>
    <definedName name="мсб">#REF!</definedName>
    <definedName name="мсв">#REF!</definedName>
    <definedName name="мсг">#REF!</definedName>
    <definedName name="мсд">#REF!</definedName>
    <definedName name="мсе">#REF!</definedName>
    <definedName name="мсж">#REF!</definedName>
    <definedName name="мсз">#REF!</definedName>
    <definedName name="мси">#REF!</definedName>
    <definedName name="мск">#REF!</definedName>
    <definedName name="мсл">#REF!</definedName>
    <definedName name="мт">#REF!</definedName>
    <definedName name="нб">#REF!</definedName>
    <definedName name="нг" localSheetId="13">#REF!</definedName>
    <definedName name="нг">#REF!</definedName>
    <definedName name="Ндох">#REF!</definedName>
    <definedName name="НДС">#REF!</definedName>
    <definedName name="Нприб">#REF!</definedName>
    <definedName name="ок">#REF!</definedName>
    <definedName name="оп">#REF!</definedName>
    <definedName name="пар">#REF!</definedName>
    <definedName name="пар10">#REF!</definedName>
    <definedName name="пар11">#REF!</definedName>
    <definedName name="пар12">#REF!</definedName>
    <definedName name="пар2">#REF!</definedName>
    <definedName name="пар3">#REF!</definedName>
    <definedName name="пар4">#REF!</definedName>
    <definedName name="пар5">#REF!</definedName>
    <definedName name="пар6">#REF!</definedName>
    <definedName name="пар7">#REF!</definedName>
    <definedName name="пар8">#REF!</definedName>
    <definedName name="пар9">#REF!</definedName>
    <definedName name="пас">#REF!</definedName>
    <definedName name="пер">#REF!</definedName>
    <definedName name="пер2">#REF!</definedName>
    <definedName name="пер3">#REF!</definedName>
    <definedName name="пер4">#REF!</definedName>
    <definedName name="пир">#REF!</definedName>
    <definedName name="ПК">#REF!</definedName>
    <definedName name="плат">#REF!</definedName>
    <definedName name="ПО">#REF!</definedName>
    <definedName name="под">#REF!</definedName>
    <definedName name="полат" localSheetId="13">#REF!</definedName>
    <definedName name="полат">#REF!</definedName>
    <definedName name="пост">#REF!</definedName>
    <definedName name="потр" localSheetId="13">#REF!</definedName>
    <definedName name="потр">#REF!</definedName>
    <definedName name="пр">#REF!</definedName>
    <definedName name="прост" localSheetId="13">#REF!</definedName>
    <definedName name="прост">#REF!</definedName>
    <definedName name="Прочие" localSheetId="13">#REF!</definedName>
    <definedName name="Прочие">#REF!</definedName>
    <definedName name="псх">#REF!</definedName>
    <definedName name="пт">#REF!</definedName>
    <definedName name="ПФ">#REF!</definedName>
    <definedName name="рас">#REF!</definedName>
    <definedName name="расходы" localSheetId="13">#REF!</definedName>
    <definedName name="расходы">#REF!</definedName>
    <definedName name="реалп">#REF!</definedName>
    <definedName name="РСЦ">#REF!</definedName>
    <definedName name="сб">#REF!</definedName>
    <definedName name="свод">#REF!,#REF!,#REF!</definedName>
    <definedName name="связь">#REF!</definedName>
    <definedName name="соц">#REF!</definedName>
    <definedName name="ср" localSheetId="13">#REF!</definedName>
    <definedName name="ср">#REF!</definedName>
    <definedName name="ст">#REF!</definedName>
    <definedName name="схоз" localSheetId="13">#REF!</definedName>
    <definedName name="схоз">#REF!</definedName>
    <definedName name="сч">#REF!</definedName>
    <definedName name="сша">#REF!</definedName>
    <definedName name="тб" localSheetId="13">#REF!</definedName>
    <definedName name="тб">#REF!</definedName>
    <definedName name="Тр">#REF!</definedName>
    <definedName name="тран">#REF!</definedName>
    <definedName name="тс" localSheetId="13">#REF!</definedName>
    <definedName name="тс">#REF!</definedName>
    <definedName name="тсф">#REF!</definedName>
    <definedName name="фв">#REF!</definedName>
    <definedName name="фонд">#REF!</definedName>
    <definedName name="Форма__2a" localSheetId="13">'[11]База'!#REF!</definedName>
    <definedName name="Форма__2a">'[11]База'!#REF!</definedName>
    <definedName name="фр">#REF!</definedName>
    <definedName name="ФШО">#REF!</definedName>
    <definedName name="хмд">'[5]ФО'!$D$18</definedName>
    <definedName name="хн">'[5]ФО'!$D$20</definedName>
    <definedName name="хоз">#REF!</definedName>
    <definedName name="ЦВ" localSheetId="13">#REF!</definedName>
    <definedName name="ЦВ">#REF!</definedName>
    <definedName name="ЦК" localSheetId="13">#REF!</definedName>
    <definedName name="ЦК">#REF!</definedName>
    <definedName name="ЦП" localSheetId="13">#REF!</definedName>
    <definedName name="ЦП">#REF!</definedName>
    <definedName name="ЦПВП" localSheetId="13">#REF!</definedName>
    <definedName name="ЦПВП">#REF!</definedName>
    <definedName name="ЦРС" localSheetId="13">#REF!</definedName>
    <definedName name="ЦРС">#REF!</definedName>
    <definedName name="ЦЦРЭО">#REF!</definedName>
    <definedName name="ЦЭ" localSheetId="13">#REF!</definedName>
    <definedName name="ЦЭ">#REF!</definedName>
    <definedName name="э">'[12]Бал'!$G$38</definedName>
    <definedName name="экс">#REF!</definedName>
    <definedName name="ЭЛ">#REF!</definedName>
    <definedName name="ЭЛ10">#REF!</definedName>
    <definedName name="ЭЛ11">#REF!</definedName>
    <definedName name="ЭЛ12">#REF!</definedName>
    <definedName name="ЭЛ2">#REF!</definedName>
    <definedName name="ЭЛ3">#REF!</definedName>
    <definedName name="ЭЛ4">#REF!</definedName>
    <definedName name="ЭЛ5">#REF!</definedName>
    <definedName name="ЭЛ6">#REF!</definedName>
    <definedName name="ЭЛ7">#REF!</definedName>
    <definedName name="ЭЛ8">#REF!</definedName>
    <definedName name="ЭЛ9">#REF!</definedName>
    <definedName name="янв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<sst xmlns="http://schemas.openxmlformats.org/spreadsheetml/2006/main" count="532" uniqueCount="188">
  <si>
    <t>480№1</t>
  </si>
  <si>
    <t>480+490-130№1</t>
  </si>
  <si>
    <t>770№1</t>
  </si>
  <si>
    <t>140№1</t>
  </si>
  <si>
    <t>210№1</t>
  </si>
  <si>
    <t>320№1</t>
  </si>
  <si>
    <t>A5-a3</t>
  </si>
  <si>
    <t xml:space="preserve">Причины изменения </t>
  </si>
  <si>
    <t>Показатель</t>
  </si>
  <si>
    <t>Рентабельность активов</t>
  </si>
  <si>
    <t>060</t>
  </si>
  <si>
    <t>070</t>
  </si>
  <si>
    <t>080</t>
  </si>
  <si>
    <t>Итого</t>
  </si>
  <si>
    <t>600№1</t>
  </si>
  <si>
    <t>Заемные средства под оборотные средства</t>
  </si>
  <si>
    <t xml:space="preserve">Заемные средства   под оборотные средства        </t>
  </si>
  <si>
    <t>Сумма</t>
  </si>
  <si>
    <t>Уменьшение долгосрочных активов</t>
  </si>
  <si>
    <t>Увеличение долгосрочных активов</t>
  </si>
  <si>
    <t>% к оборотным средствам</t>
  </si>
  <si>
    <t>"-@110 №1 (если@110 №1&lt;0)"</t>
  </si>
  <si>
    <t>"@540 №1 (если@540№1&gt;0)"</t>
  </si>
  <si>
    <t>A2+B2+C2</t>
  </si>
  <si>
    <t>D2-D4</t>
  </si>
  <si>
    <t>Прирост собственных средств</t>
  </si>
  <si>
    <t>Увеличение задолженности по кредитам и займам</t>
  </si>
  <si>
    <t>Итого увеличение</t>
  </si>
  <si>
    <t>Сальдо</t>
  </si>
  <si>
    <t>Уменьшение собственных средств</t>
  </si>
  <si>
    <t>Уменьшениее задолженности по кредитам и займам</t>
  </si>
  <si>
    <t>Итого уменьшение</t>
  </si>
  <si>
    <t>"@390 №1 (если@110 №1&gt;0)"</t>
  </si>
  <si>
    <t>"@110 №1 (если@110 №1&gt;0)"</t>
  </si>
  <si>
    <t>"-@390 №1 (если@110 №1&lt;0)"</t>
  </si>
  <si>
    <t>"-@540 №1 (если@540№1&lt;0)"</t>
  </si>
  <si>
    <t>A4+B4+C4</t>
  </si>
  <si>
    <t>Состояние запасов и затрат и их структура</t>
  </si>
  <si>
    <t>тыс сум</t>
  </si>
  <si>
    <t>% к итогу запасов и затрат</t>
  </si>
  <si>
    <t>отклонения</t>
  </si>
  <si>
    <t>Производственные запасы</t>
  </si>
  <si>
    <t>незавершенное производство</t>
  </si>
  <si>
    <t>Готовая продукция</t>
  </si>
  <si>
    <t>Товары</t>
  </si>
  <si>
    <t xml:space="preserve">% </t>
  </si>
  <si>
    <t>темп изменения %</t>
  </si>
  <si>
    <t>Характеристика запасов и затрат</t>
  </si>
  <si>
    <t>Минимальные величины запасов и затрат</t>
  </si>
  <si>
    <t>Нормальные величины запасов и затрат</t>
  </si>
  <si>
    <t>Избыточные величины запасов и затрат</t>
  </si>
  <si>
    <t>"+"</t>
  </si>
  <si>
    <t>"-"</t>
  </si>
  <si>
    <t>знаки строк</t>
  </si>
  <si>
    <t xml:space="preserve"> </t>
  </si>
  <si>
    <t>010</t>
  </si>
  <si>
    <t>020</t>
  </si>
  <si>
    <t>030</t>
  </si>
  <si>
    <t>040</t>
  </si>
  <si>
    <t>050</t>
  </si>
  <si>
    <t>Общая величина запасов и затрат</t>
  </si>
  <si>
    <t>Наименование</t>
  </si>
  <si>
    <t>№ строки</t>
  </si>
  <si>
    <t>Первоначальная стоимость</t>
  </si>
  <si>
    <t>Поступило</t>
  </si>
  <si>
    <t>Выбыло</t>
  </si>
  <si>
    <t>Накопленная амортизация</t>
  </si>
  <si>
    <t>Остаток на начало года</t>
  </si>
  <si>
    <t>Остаточная стоимость</t>
  </si>
  <si>
    <t>Остаток 
на конец года</t>
  </si>
  <si>
    <t>По 
поступившим средствам</t>
  </si>
  <si>
    <t>По 
выбывшим средствам</t>
  </si>
  <si>
    <t>На начало
года</t>
  </si>
  <si>
    <t>На конец 
года</t>
  </si>
  <si>
    <t>Здания</t>
  </si>
  <si>
    <t>Сооружения</t>
  </si>
  <si>
    <t>Передаточные устройства</t>
  </si>
  <si>
    <t>Машины и оборудование</t>
  </si>
  <si>
    <t xml:space="preserve">    в том числе:
а) силовые машины и оборудование</t>
  </si>
  <si>
    <t>б) рабочие машины и 
оборудование</t>
  </si>
  <si>
    <t>в) измерительные и 
регулирующие приборы, 
устройства и лабораторное 
оборудование</t>
  </si>
  <si>
    <t>г) вычислительная техника</t>
  </si>
  <si>
    <t>д) прочие машины и оборудование</t>
  </si>
  <si>
    <t>Инструменты</t>
  </si>
  <si>
    <t>Производственный инвентарь, принадлежности</t>
  </si>
  <si>
    <t>Хозяйственный инвентарь</t>
  </si>
  <si>
    <t>Рабочий и продуктивный скот</t>
  </si>
  <si>
    <t>Многолетние насаждения</t>
  </si>
  <si>
    <t>Капитальные затраты по улучшению земель</t>
  </si>
  <si>
    <t>Прочие основные фонды</t>
  </si>
  <si>
    <t>ВСЕГО</t>
  </si>
  <si>
    <t>Из них: производственные</t>
  </si>
  <si>
    <t>непроизводственные</t>
  </si>
  <si>
    <t>Незавершенное строительство</t>
  </si>
  <si>
    <t>041</t>
  </si>
  <si>
    <t>042</t>
  </si>
  <si>
    <t>043</t>
  </si>
  <si>
    <t>044</t>
  </si>
  <si>
    <t>045</t>
  </si>
  <si>
    <t>131</t>
  </si>
  <si>
    <t>Транспортные средства</t>
  </si>
  <si>
    <t>132</t>
  </si>
  <si>
    <t>% по поступившим средствам</t>
  </si>
  <si>
    <t>% по выбывшим средствам</t>
  </si>
  <si>
    <t>% по остальным средствам</t>
  </si>
  <si>
    <t>% по общим</t>
  </si>
  <si>
    <t>Удельный вес</t>
  </si>
  <si>
    <t>Фактическое значение</t>
  </si>
  <si>
    <t>Процент выполнения</t>
  </si>
  <si>
    <t>КПЭ</t>
  </si>
  <si>
    <t>Оборачиваемость кредиторской задолженности в днях</t>
  </si>
  <si>
    <t>Оборачиваемость дебиторской задолженности в днях</t>
  </si>
  <si>
    <t>Дивидендный выход</t>
  </si>
  <si>
    <t>№</t>
  </si>
  <si>
    <t>тыс.сум</t>
  </si>
  <si>
    <t>090</t>
  </si>
  <si>
    <t>100</t>
  </si>
  <si>
    <t>110</t>
  </si>
  <si>
    <t>120</t>
  </si>
  <si>
    <t>130</t>
  </si>
  <si>
    <t>140</t>
  </si>
  <si>
    <t>Структура оборотных средств в</t>
  </si>
  <si>
    <t xml:space="preserve">Структура оборотных средств в </t>
  </si>
  <si>
    <t>Показатели</t>
  </si>
  <si>
    <t>Дебиторская задолженность</t>
  </si>
  <si>
    <t>Коэффициент абсолютной ликвидности</t>
  </si>
  <si>
    <t>%</t>
  </si>
  <si>
    <t>A</t>
  </si>
  <si>
    <t>B</t>
  </si>
  <si>
    <t>C</t>
  </si>
  <si>
    <t>D</t>
  </si>
  <si>
    <t>E</t>
  </si>
  <si>
    <t>F</t>
  </si>
  <si>
    <t>G</t>
  </si>
  <si>
    <t>H</t>
  </si>
  <si>
    <t>Структура оборотных средств</t>
  </si>
  <si>
    <t>% к оборотнымсредствам</t>
  </si>
  <si>
    <t>Темп изменения, %</t>
  </si>
  <si>
    <t>Оборотные средства</t>
  </si>
  <si>
    <t>Собственные средства</t>
  </si>
  <si>
    <t>Собственные оборотные средства</t>
  </si>
  <si>
    <t>Заемные средства</t>
  </si>
  <si>
    <t>Запасы и затраты</t>
  </si>
  <si>
    <t>Денежные средства</t>
  </si>
  <si>
    <t>390№1</t>
  </si>
  <si>
    <t>B2/A2x100</t>
  </si>
  <si>
    <t>C2/A2x100</t>
  </si>
  <si>
    <t>D2/A2x100</t>
  </si>
  <si>
    <t>E2/A2x100</t>
  </si>
  <si>
    <t>F2/A2x100</t>
  </si>
  <si>
    <t>G2/A2x100</t>
  </si>
  <si>
    <t>B4/A4x100</t>
  </si>
  <si>
    <t>C4/A4x100</t>
  </si>
  <si>
    <t>D4/A4x100</t>
  </si>
  <si>
    <t>E4/A4x100</t>
  </si>
  <si>
    <t>F4/A4x100</t>
  </si>
  <si>
    <t>G4/A4x100</t>
  </si>
  <si>
    <t>A4-A2</t>
  </si>
  <si>
    <t>B4-B2</t>
  </si>
  <si>
    <t>C4-C2</t>
  </si>
  <si>
    <t>D4-D2</t>
  </si>
  <si>
    <t>E4-E2</t>
  </si>
  <si>
    <t>F4-F2</t>
  </si>
  <si>
    <t>B5-B3</t>
  </si>
  <si>
    <t>C5-C3</t>
  </si>
  <si>
    <t>D5-D3</t>
  </si>
  <si>
    <t>E5-E3</t>
  </si>
  <si>
    <t>F5-F3</t>
  </si>
  <si>
    <t>A6/A2X100</t>
  </si>
  <si>
    <t>B6/B2X100</t>
  </si>
  <si>
    <t>C6/C2X100</t>
  </si>
  <si>
    <t>D6/D2X100</t>
  </si>
  <si>
    <t>E6/E2X100</t>
  </si>
  <si>
    <t>F6/F2X100</t>
  </si>
  <si>
    <t>На начало периода</t>
  </si>
  <si>
    <t>на конец периода</t>
  </si>
  <si>
    <t>отклонение</t>
  </si>
  <si>
    <t>ПРИЛОЖЕНИЕ № 2а 
к Положению о критериях оценки эффективности деятельности акционерных обществ и других хозяйствующих субъектов с долей государства</t>
  </si>
  <si>
    <t>ПЕРЕЧЕНЬ</t>
  </si>
  <si>
    <t>основных ключевых показателей эффективности</t>
  </si>
  <si>
    <t>Прогнозное (целевое) значение</t>
  </si>
  <si>
    <t>А</t>
  </si>
  <si>
    <t>F=ExB/100</t>
  </si>
  <si>
    <t>Коэффициент финансовой независимости</t>
  </si>
  <si>
    <t>Коэффициент покрытия (платежеспособности)</t>
  </si>
  <si>
    <t>Показатель снижения дебиторской задолженности 
(в % к установленному заданию)</t>
  </si>
  <si>
    <t>Итого:</t>
  </si>
  <si>
    <t>по АО «Farg’onaazot» за 9 МЕСЯЦЕВ 2019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</si>
</sst>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_(* #,##0.0_);_(* \(#,##0.0\);_(* &quot;-&quot;??_);_(@_)"/>
    <numFmt numFmtId="178" formatCode="0.0%"/>
    <numFmt numFmtId="179" formatCode="_(* #,##0.0000_);_(* \(#,##0.0000\);_(* &quot;-&quot;??_);_(@_)"/>
    <numFmt numFmtId="180" formatCode="_(* #,##0_);_(* \(#,##0\);_(* &quot;-&quot;??_);_(@_)"/>
    <numFmt numFmtId="181" formatCode="dd/mm/yy;@"/>
    <numFmt numFmtId="182" formatCode="0.0000"/>
    <numFmt numFmtId="183" formatCode="0.000"/>
    <numFmt numFmtId="184" formatCode="0.00000"/>
    <numFmt numFmtId="185" formatCode="#,##0.0"/>
    <numFmt numFmtId="186" formatCode="_(* #,##0.000_);_(* \(#,##0.000\);_(* &quot;-&quot;??_);_(@_)"/>
    <numFmt numFmtId="187" formatCode="_-* #,##0_р_._-;\-* #,##0_р_._-;_-* &quot;-&quot;??_р_._-;_-@_-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0.00000000"/>
    <numFmt numFmtId="194" formatCode="0.0000000"/>
    <numFmt numFmtId="195" formatCode="0.000000"/>
    <numFmt numFmtId="196" formatCode="#,##0.0__;[Red]\-#,##0.0__;"/>
    <numFmt numFmtId="197" formatCode="#"/>
    <numFmt numFmtId="198" formatCode="_-* #,##0.00_с_у_м_-;\-* #,##0.00_с_у_м_-;_-* &quot;-&quot;??_с_у_м_-;_-@_-"/>
    <numFmt numFmtId="199" formatCode="#,##0.00000000"/>
    <numFmt numFmtId="200" formatCode="#,##0.000000000"/>
    <numFmt numFmtId="201" formatCode="[$-FC19]d\ mmmm\ yyyy\ &quot;г.&quot;"/>
    <numFmt numFmtId="202" formatCode="_(* #\ ##0.00_);_(* \(#\ ##0.00\);_(* &quot;-&quot;??_);_(@_)"/>
  </numFmts>
  <fonts count="66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 Cyr"/>
      <family val="0"/>
    </font>
    <font>
      <sz val="9.5"/>
      <color indexed="8"/>
      <name val="Arial Cyr"/>
      <family val="0"/>
    </font>
    <font>
      <sz val="9.2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8"/>
      <name val="Times New Roman"/>
      <family val="1"/>
    </font>
    <font>
      <b/>
      <sz val="11"/>
      <name val="Times New Roman"/>
      <family val="1"/>
    </font>
    <font>
      <sz val="12"/>
      <name val="Centaur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 Cyr"/>
      <family val="0"/>
    </font>
    <font>
      <b/>
      <sz val="11.5"/>
      <color indexed="8"/>
      <name val="Arial Cyr"/>
      <family val="0"/>
    </font>
    <font>
      <b/>
      <sz val="12"/>
      <color indexed="8"/>
      <name val="Arial Cyr"/>
      <family val="0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22" fillId="0" borderId="0">
      <alignment/>
      <protection locked="0"/>
    </xf>
    <xf numFmtId="197" fontId="22" fillId="0" borderId="0">
      <alignment/>
      <protection locked="0"/>
    </xf>
    <xf numFmtId="197" fontId="22" fillId="0" borderId="0">
      <alignment/>
      <protection locked="0"/>
    </xf>
    <xf numFmtId="197" fontId="22" fillId="0" borderId="1">
      <alignment/>
      <protection locked="0"/>
    </xf>
    <xf numFmtId="197" fontId="23" fillId="0" borderId="0">
      <alignment/>
      <protection locked="0"/>
    </xf>
    <xf numFmtId="197" fontId="24" fillId="0" borderId="0">
      <alignment/>
      <protection locked="0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6" fillId="3" borderId="0" applyNumberFormat="0" applyBorder="0" applyAlignment="0" applyProtection="0"/>
    <xf numFmtId="0" fontId="27" fillId="38" borderId="2" applyNumberFormat="0" applyAlignment="0" applyProtection="0"/>
    <xf numFmtId="0" fontId="28" fillId="39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0" borderId="7" applyNumberFormat="0" applyFill="0" applyAlignment="0" applyProtection="0"/>
    <xf numFmtId="0" fontId="36" fillId="40" borderId="0" applyNumberFormat="0" applyBorder="0" applyAlignment="0" applyProtection="0"/>
    <xf numFmtId="0" fontId="1" fillId="41" borderId="8" applyNumberFormat="0" applyFont="0" applyAlignment="0" applyProtection="0"/>
    <xf numFmtId="0" fontId="37" fillId="38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1" fillId="48" borderId="11" applyNumberFormat="0" applyAlignment="0" applyProtection="0"/>
    <xf numFmtId="0" fontId="52" fillId="49" borderId="12" applyNumberFormat="0" applyAlignment="0" applyProtection="0"/>
    <xf numFmtId="0" fontId="53" fillId="49" borderId="1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50" borderId="17" applyNumberFormat="0" applyAlignment="0" applyProtection="0"/>
    <xf numFmtId="0" fontId="59" fillId="0" borderId="0" applyNumberFormat="0" applyFill="0" applyBorder="0" applyAlignment="0" applyProtection="0"/>
    <xf numFmtId="0" fontId="60" fillId="51" borderId="0" applyNumberFormat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53" borderId="1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9" applyNumberFormat="0" applyFill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54" borderId="0" applyNumberFormat="0" applyBorder="0" applyAlignment="0" applyProtection="0"/>
    <xf numFmtId="197" fontId="22" fillId="0" borderId="0">
      <alignment/>
      <protection locked="0"/>
    </xf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0" fontId="0" fillId="0" borderId="20" xfId="154" applyNumberFormat="1" applyFont="1" applyBorder="1" applyAlignment="1">
      <alignment wrapText="1"/>
    </xf>
    <xf numFmtId="178" fontId="0" fillId="0" borderId="20" xfId="154" applyNumberFormat="1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178" fontId="0" fillId="0" borderId="26" xfId="154" applyNumberFormat="1" applyFont="1" applyBorder="1" applyAlignment="1">
      <alignment wrapText="1"/>
    </xf>
    <xf numFmtId="9" fontId="0" fillId="0" borderId="20" xfId="0" applyNumberFormat="1" applyBorder="1" applyAlignment="1">
      <alignment wrapText="1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178" fontId="0" fillId="0" borderId="0" xfId="154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22" xfId="154" applyNumberFormat="1" applyFont="1" applyBorder="1" applyAlignment="1">
      <alignment wrapText="1"/>
    </xf>
    <xf numFmtId="9" fontId="0" fillId="0" borderId="22" xfId="0" applyNumberFormat="1" applyBorder="1" applyAlignment="1">
      <alignment wrapText="1"/>
    </xf>
    <xf numFmtId="10" fontId="0" fillId="0" borderId="28" xfId="154" applyNumberFormat="1" applyFont="1" applyBorder="1" applyAlignment="1">
      <alignment wrapText="1"/>
    </xf>
    <xf numFmtId="10" fontId="0" fillId="0" borderId="24" xfId="154" applyNumberFormat="1" applyFont="1" applyBorder="1" applyAlignment="1">
      <alignment wrapText="1"/>
    </xf>
    <xf numFmtId="10" fontId="0" fillId="0" borderId="26" xfId="154" applyNumberFormat="1" applyFont="1" applyBorder="1" applyAlignment="1">
      <alignment wrapText="1"/>
    </xf>
    <xf numFmtId="10" fontId="0" fillId="0" borderId="27" xfId="154" applyNumberFormat="1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178" fontId="0" fillId="0" borderId="32" xfId="154" applyNumberFormat="1" applyFont="1" applyBorder="1" applyAlignment="1">
      <alignment wrapText="1"/>
    </xf>
    <xf numFmtId="10" fontId="0" fillId="0" borderId="32" xfId="154" applyNumberFormat="1" applyFont="1" applyBorder="1" applyAlignment="1">
      <alignment wrapText="1"/>
    </xf>
    <xf numFmtId="10" fontId="0" fillId="0" borderId="33" xfId="154" applyNumberFormat="1" applyFont="1" applyBorder="1" applyAlignment="1">
      <alignment wrapText="1"/>
    </xf>
    <xf numFmtId="10" fontId="0" fillId="0" borderId="34" xfId="154" applyNumberFormat="1" applyFont="1" applyBorder="1" applyAlignment="1">
      <alignment wrapText="1"/>
    </xf>
    <xf numFmtId="178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14" fontId="5" fillId="0" borderId="22" xfId="0" applyNumberFormat="1" applyFont="1" applyBorder="1" applyAlignment="1">
      <alignment/>
    </xf>
    <xf numFmtId="0" fontId="0" fillId="0" borderId="36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4" xfId="0" applyFont="1" applyBorder="1" applyAlignment="1">
      <alignment wrapText="1"/>
    </xf>
    <xf numFmtId="178" fontId="5" fillId="0" borderId="20" xfId="154" applyNumberFormat="1" applyFont="1" applyBorder="1" applyAlignment="1">
      <alignment wrapText="1"/>
    </xf>
    <xf numFmtId="178" fontId="5" fillId="0" borderId="20" xfId="0" applyNumberFormat="1" applyFont="1" applyBorder="1" applyAlignment="1">
      <alignment wrapText="1"/>
    </xf>
    <xf numFmtId="178" fontId="5" fillId="0" borderId="24" xfId="154" applyNumberFormat="1" applyFont="1" applyBorder="1" applyAlignment="1">
      <alignment wrapText="1"/>
    </xf>
    <xf numFmtId="178" fontId="5" fillId="0" borderId="26" xfId="154" applyNumberFormat="1" applyFont="1" applyBorder="1" applyAlignment="1">
      <alignment wrapText="1"/>
    </xf>
    <xf numFmtId="178" fontId="5" fillId="0" borderId="26" xfId="0" applyNumberFormat="1" applyFont="1" applyBorder="1" applyAlignment="1">
      <alignment wrapText="1"/>
    </xf>
    <xf numFmtId="178" fontId="5" fillId="0" borderId="27" xfId="154" applyNumberFormat="1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178" fontId="5" fillId="0" borderId="0" xfId="154" applyNumberFormat="1" applyFont="1" applyBorder="1" applyAlignment="1">
      <alignment wrapText="1"/>
    </xf>
    <xf numFmtId="178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0" fillId="0" borderId="0" xfId="154" applyFont="1" applyAlignment="1">
      <alignment/>
    </xf>
    <xf numFmtId="0" fontId="0" fillId="0" borderId="0" xfId="0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9" fontId="0" fillId="0" borderId="0" xfId="0" applyNumberFormat="1" applyAlignment="1">
      <alignment/>
    </xf>
    <xf numFmtId="3" fontId="13" fillId="0" borderId="0" xfId="111" applyNumberFormat="1" applyFont="1" applyAlignment="1">
      <alignment horizontal="center" vertical="center" wrapText="1"/>
      <protection/>
    </xf>
    <xf numFmtId="3" fontId="13" fillId="0" borderId="0" xfId="111" applyNumberFormat="1" applyFont="1" applyAlignment="1">
      <alignment horizontal="left" vertical="center" wrapText="1"/>
      <protection/>
    </xf>
    <xf numFmtId="4" fontId="6" fillId="0" borderId="0" xfId="111" applyNumberFormat="1" applyFont="1" applyAlignment="1">
      <alignment horizontal="center" vertical="center" wrapText="1"/>
      <protection/>
    </xf>
    <xf numFmtId="3" fontId="6" fillId="0" borderId="0" xfId="111" applyNumberFormat="1" applyFont="1" applyAlignment="1">
      <alignment horizontal="center" vertical="center" wrapText="1"/>
      <protection/>
    </xf>
    <xf numFmtId="3" fontId="16" fillId="0" borderId="0" xfId="111" applyNumberFormat="1" applyFont="1" applyAlignment="1">
      <alignment horizontal="center" vertical="top"/>
      <protection/>
    </xf>
    <xf numFmtId="3" fontId="7" fillId="55" borderId="20" xfId="111" applyNumberFormat="1" applyFont="1" applyFill="1" applyBorder="1" applyAlignment="1">
      <alignment horizontal="center" vertical="center" wrapText="1"/>
      <protection/>
    </xf>
    <xf numFmtId="3" fontId="17" fillId="55" borderId="20" xfId="111" applyNumberFormat="1" applyFont="1" applyFill="1" applyBorder="1" applyAlignment="1">
      <alignment horizontal="center" vertical="center" wrapText="1"/>
      <protection/>
    </xf>
    <xf numFmtId="3" fontId="13" fillId="55" borderId="20" xfId="111" applyNumberFormat="1" applyFont="1" applyFill="1" applyBorder="1" applyAlignment="1">
      <alignment horizontal="center" vertical="center" wrapText="1"/>
      <protection/>
    </xf>
    <xf numFmtId="0" fontId="18" fillId="0" borderId="20" xfId="111" applyFont="1" applyBorder="1" applyAlignment="1">
      <alignment vertical="center"/>
      <protection/>
    </xf>
    <xf numFmtId="196" fontId="13" fillId="0" borderId="20" xfId="111" applyNumberFormat="1" applyFont="1" applyFill="1" applyBorder="1" applyAlignment="1">
      <alignment horizontal="center" wrapText="1"/>
      <protection/>
    </xf>
    <xf numFmtId="185" fontId="13" fillId="55" borderId="20" xfId="111" applyNumberFormat="1" applyFont="1" applyFill="1" applyBorder="1" applyAlignment="1">
      <alignment horizontal="center" vertical="center" wrapText="1"/>
      <protection/>
    </xf>
    <xf numFmtId="0" fontId="18" fillId="0" borderId="20" xfId="111" applyFont="1" applyFill="1" applyBorder="1" applyAlignment="1">
      <alignment vertical="center"/>
      <protection/>
    </xf>
    <xf numFmtId="185" fontId="13" fillId="0" borderId="20" xfId="111" applyNumberFormat="1" applyFont="1" applyFill="1" applyBorder="1" applyAlignment="1">
      <alignment horizontal="center" vertical="center" wrapText="1"/>
      <protection/>
    </xf>
    <xf numFmtId="3" fontId="19" fillId="55" borderId="20" xfId="111" applyNumberFormat="1" applyFont="1" applyFill="1" applyBorder="1" applyAlignment="1">
      <alignment horizontal="center" vertical="center" wrapText="1"/>
      <protection/>
    </xf>
    <xf numFmtId="185" fontId="19" fillId="55" borderId="20" xfId="111" applyNumberFormat="1" applyFont="1" applyFill="1" applyBorder="1" applyAlignment="1">
      <alignment horizontal="center" vertical="center" wrapText="1"/>
      <protection/>
    </xf>
    <xf numFmtId="0" fontId="18" fillId="0" borderId="20" xfId="111" applyFont="1" applyBorder="1" applyAlignment="1">
      <alignment vertical="center" wrapText="1"/>
      <protection/>
    </xf>
    <xf numFmtId="185" fontId="7" fillId="55" borderId="20" xfId="111" applyNumberFormat="1" applyFont="1" applyFill="1" applyBorder="1" applyAlignment="1">
      <alignment horizontal="center" vertical="center" wrapText="1"/>
      <protection/>
    </xf>
    <xf numFmtId="3" fontId="21" fillId="55" borderId="20" xfId="111" applyNumberFormat="1" applyFont="1" applyFill="1" applyBorder="1" applyAlignment="1">
      <alignment horizontal="center" vertical="center" wrapText="1"/>
      <protection/>
    </xf>
    <xf numFmtId="189" fontId="19" fillId="55" borderId="20" xfId="111" applyNumberFormat="1" applyFont="1" applyFill="1" applyBorder="1" applyAlignment="1">
      <alignment horizontal="center" vertical="center" wrapText="1"/>
      <protection/>
    </xf>
    <xf numFmtId="4" fontId="19" fillId="55" borderId="20" xfId="111" applyNumberFormat="1" applyFont="1" applyFill="1" applyBorder="1" applyAlignment="1">
      <alignment horizontal="center" vertical="center" wrapText="1"/>
      <protection/>
    </xf>
    <xf numFmtId="185" fontId="7" fillId="0" borderId="0" xfId="111" applyNumberFormat="1" applyFont="1" applyFill="1" applyAlignment="1">
      <alignment horizontal="center" vertical="center" wrapText="1"/>
      <protection/>
    </xf>
    <xf numFmtId="3" fontId="13" fillId="0" borderId="0" xfId="111" applyNumberFormat="1" applyFont="1" applyFill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" fontId="6" fillId="0" borderId="0" xfId="111" applyNumberFormat="1" applyFont="1" applyAlignment="1">
      <alignment horizontal="center" vertical="center" wrapText="1"/>
      <protection/>
    </xf>
    <xf numFmtId="3" fontId="14" fillId="0" borderId="0" xfId="111" applyNumberFormat="1" applyFont="1" applyAlignment="1">
      <alignment horizontal="center" vertical="top"/>
      <protection/>
    </xf>
    <xf numFmtId="3" fontId="15" fillId="0" borderId="0" xfId="111" applyNumberFormat="1" applyFont="1" applyAlignment="1">
      <alignment horizontal="center" vertical="top"/>
      <protection/>
    </xf>
    <xf numFmtId="3" fontId="7" fillId="55" borderId="20" xfId="111" applyNumberFormat="1" applyFont="1" applyFill="1" applyBorder="1" applyAlignment="1">
      <alignment horizontal="center" vertical="center" wrapText="1"/>
      <protection/>
    </xf>
    <xf numFmtId="3" fontId="20" fillId="55" borderId="20" xfId="111" applyNumberFormat="1" applyFont="1" applyFill="1" applyBorder="1" applyAlignment="1">
      <alignment horizontal="center" vertical="center" wrapText="1"/>
      <protection/>
    </xf>
  </cellXfs>
  <cellStyles count="152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акцент1" xfId="39"/>
    <cellStyle name="40% — акцент2" xfId="40"/>
    <cellStyle name="40% — акцент3" xfId="41"/>
    <cellStyle name="40% — акцент4" xfId="42"/>
    <cellStyle name="40% — акцент5" xfId="43"/>
    <cellStyle name="40% — акцент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Денежный 2" xfId="92"/>
    <cellStyle name="Денежный 3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2 3" xfId="104"/>
    <cellStyle name="Обычный 2 4" xfId="105"/>
    <cellStyle name="Обычный 2 5" xfId="106"/>
    <cellStyle name="Обычный 2 6" xfId="107"/>
    <cellStyle name="Обычный 2 7" xfId="108"/>
    <cellStyle name="Обычный 2 8" xfId="109"/>
    <cellStyle name="Обычный 2_таблица №1" xfId="110"/>
    <cellStyle name="Обычный 3" xfId="111"/>
    <cellStyle name="Обычный 3 10" xfId="112"/>
    <cellStyle name="Обычный 3 11" xfId="113"/>
    <cellStyle name="Обычный 3 12" xfId="114"/>
    <cellStyle name="Обычный 3 13" xfId="115"/>
    <cellStyle name="Обычный 3 14" xfId="116"/>
    <cellStyle name="Обычный 3 15" xfId="117"/>
    <cellStyle name="Обычный 3 16" xfId="118"/>
    <cellStyle name="Обычный 3 17" xfId="119"/>
    <cellStyle name="Обычный 3 18" xfId="120"/>
    <cellStyle name="Обычный 3 19" xfId="121"/>
    <cellStyle name="Обычный 3 2" xfId="122"/>
    <cellStyle name="Обычный 3 20" xfId="123"/>
    <cellStyle name="Обычный 3 21" xfId="124"/>
    <cellStyle name="Обычный 3 22" xfId="125"/>
    <cellStyle name="Обычный 3 23" xfId="126"/>
    <cellStyle name="Обычный 3 24" xfId="127"/>
    <cellStyle name="Обычный 3 25" xfId="128"/>
    <cellStyle name="Обычный 3 26" xfId="129"/>
    <cellStyle name="Обычный 3 27" xfId="130"/>
    <cellStyle name="Обычный 3 28" xfId="131"/>
    <cellStyle name="Обычный 3 29" xfId="132"/>
    <cellStyle name="Обычный 3 3" xfId="133"/>
    <cellStyle name="Обычный 3 30" xfId="134"/>
    <cellStyle name="Обычный 3 31" xfId="135"/>
    <cellStyle name="Обычный 3 32" xfId="136"/>
    <cellStyle name="Обычный 3 33" xfId="137"/>
    <cellStyle name="Обычный 3 4" xfId="138"/>
    <cellStyle name="Обычный 3 5" xfId="139"/>
    <cellStyle name="Обычный 3 6" xfId="140"/>
    <cellStyle name="Обычный 3 7" xfId="141"/>
    <cellStyle name="Обычный 3 8" xfId="142"/>
    <cellStyle name="Обычный 3 9" xfId="143"/>
    <cellStyle name="Обычный 3_Таблицы к бизнес плану 2012" xfId="144"/>
    <cellStyle name="Обычный 4" xfId="145"/>
    <cellStyle name="Обычный 5" xfId="146"/>
    <cellStyle name="Обычный 6" xfId="147"/>
    <cellStyle name="Обычный 7" xfId="148"/>
    <cellStyle name="Обычный 8" xfId="149"/>
    <cellStyle name="Followed Hyperlink" xfId="150"/>
    <cellStyle name="Плохой" xfId="151"/>
    <cellStyle name="Пояснение" xfId="152"/>
    <cellStyle name="Примечание" xfId="153"/>
    <cellStyle name="Percent" xfId="154"/>
    <cellStyle name="Процентный 2" xfId="155"/>
    <cellStyle name="Процентный 3" xfId="156"/>
    <cellStyle name="Связанная ячейка" xfId="157"/>
    <cellStyle name="Стиль 1" xfId="158"/>
    <cellStyle name="Текст предупреждения" xfId="159"/>
    <cellStyle name="Comma" xfId="160"/>
    <cellStyle name="Comma [0]" xfId="161"/>
    <cellStyle name="Финансовый 2" xfId="162"/>
    <cellStyle name="Финансовый 3" xfId="163"/>
    <cellStyle name="Хороший" xfId="164"/>
    <cellStyle name="Џђћ–…ќ’ќ›‰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Структура активов баланса за 2004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view3D>
      <c:rotX val="20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785"/>
          <c:y val="0.3615"/>
          <c:w val="0.43275"/>
          <c:h val="0.3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Динамика показателей рентабельности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5"/>
          <c:w val="0.923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v>рентабельность по валовой прибыли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рентабельность по операционной прибыли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рентабельность по чистой прибыли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365614"/>
        <c:axId val="40855071"/>
      </c:bar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656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Структура активов баланса за 2005г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495"/>
          <c:y val="0.37625"/>
          <c:w val="0.4905"/>
          <c:h val="0.31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активов за 2006г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15"/>
          <c:y val="0.4865"/>
          <c:w val="0.369"/>
          <c:h val="0.23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Структура пассива баланса за 2004г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495"/>
          <c:y val="0.37625"/>
          <c:w val="0.4905"/>
          <c:h val="0.31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Структура пассивов баланса за 2006г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77"/>
          <c:y val="0.3865"/>
          <c:w val="0.437"/>
          <c:h val="0.2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</a:rPr>
                      <a:t>5.Долгосрочные пассивы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Структура пассива баланса  за2005г</a:t>
            </a:r>
          </a:p>
        </c:rich>
      </c:tx>
      <c:layout>
        <c:manualLayout>
          <c:xMode val="factor"/>
          <c:yMode val="factor"/>
          <c:x val="0.035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304"/>
          <c:y val="0.395"/>
          <c:w val="0.32725"/>
          <c:h val="0.21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Динамика коэффициентов ликвидности баланса "за период 2004-2006годы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5"/>
          <c:w val="0.97925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83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Динамика коэффициентов деловой активности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5"/>
          <c:w val="0.9862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191738"/>
        <c:axId val="10725643"/>
      </c:barChart>
      <c:cat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1738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Динамика финансовых коэффициентов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0.979"/>
          <c:h val="0.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421924"/>
        <c:axId val="63470725"/>
      </c:bar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470725"/>
        <c:crosses val="autoZero"/>
        <c:auto val="1"/>
        <c:lblOffset val="100"/>
        <c:tickLblSkip val="1"/>
        <c:noMultiLvlLbl val="0"/>
      </c:catAx>
      <c:valAx>
        <c:axId val="63470725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1924"/>
        <c:crossesAt val="1"/>
        <c:crossBetween val="between"/>
        <c:dispUnits/>
        <c:majorUnit val="1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C99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7;&#1072;&#1088;&#1080;&#1085;&#1072;\d\&#1044;&#1086;&#1082;&#1091;&#1084;&#1077;&#1085;&#1090;&#1099;%20&#1047;&#1072;&#1088;&#1080;&#1085;&#1072;\&#1060;&#1072;&#1082;&#1090;&#1099;\&#1056;&#1055;\&#1056;&#105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LAN%20RAM\&#1082;%20&#1041;&#1080;&#1079;&#1085;&#1077;&#1089;-&#1087;&#1083;&#1072;&#1085;&#1091;%20&#1086;&#1090;%20&#1059;&#1055;&#1056;&#1054;\&#1055;&#1052;&#1044;,&#1048;&#1055;%20&#1103;&#1085;&#1074;&#1072;&#1088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2\c\&#1052;&#1086;&#1080;%20&#1076;&#1086;&#1082;&#1091;&#1084;&#1077;&#1085;&#1090;&#1099;\&#1061;&#1080;&#1084;&#1087;&#1088;&#1086;&#1084;\Base-&#1085;&#1086;&#1074;&#1072;&#110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ra\&#1052;&#1086;&#1080;%20&#1076;&#1086;&#1082;&#1091;&#1084;&#1077;&#1085;&#1090;&#1099;\&#1089;%20&#1076;&#1080;&#1089;&#1082;\&#1056;&#1072;&#1073;&#1086;&#1095;&#1080;&#1081;%20&#1089;&#1090;&#1086;&#1083;\&#1069;&#1088;&#1085;&#1077;&#1089;&#1090;\&#1041;&#1055;\&#1041;&#1080;&#1079;&#1085;&#1077;&#1089;%20&#1087;&#1083;&#1072;&#1085;%20&#1085;&#1072;%202010%20&#1075;&#1086;&#1076;\&#1041;&#1080;&#1079;&#1085;&#1077;&#1089;%20&#1087;&#1083;&#1072;&#1085;%20&#1085;&#1072;%202010%20&#1075;&#1086;&#1076;%20(&#1087;&#1086;&#1089;&#1083;.)\&#1056;&#1072;&#1079;&#1076;&#1077;&#1083;%20III\&#1041;&#1080;&#1079;&#1085;&#1077;&#1089;%20&#1087;&#1083;&#1072;&#1085;%20&#1085;&#1072;%202010%20&#1075;&#1086;&#1076;\&#1041;&#1055;%20&#1103;&#1085;&#1074;&#1072;&#1088;&#1100;(201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is\C\Documents%20and%20Settings\User\&#1056;&#1072;&#1073;&#1086;&#1095;&#1080;&#1081;%20&#1089;&#1090;&#1086;&#1083;\&#1044;&#1083;&#1103;%20&#1044;&#1077;&#1085;&#1080;&#1089;&#1072;%20&#1057;&#1077;&#1088;&#1075;&#1077;&#1077;&#1074;&#1080;&#1095;&#1072;\&#1055;&#1088;&#1086;&#1075;&#1085;&#1086;&#1079;&#1085;&#1072;&#1103;%20&#1089;&#1077;&#1073;&#1077;&#1089;&#1090;&#1086;&#1080;&#1084;&#1086;&#1089;&#1090;&#1100;\2009\&#1055;&#1088;&#1086;&#1075;&#1085;&#1086;&#1079;&#1085;&#1072;&#1103;%20&#1089;&#1077;&#1073;-&#1089;&#1090;&#1100;\&#1089;&#1077;&#1073;&#1077;&#1089;&#1090;&#1086;&#1080;&#1084;&#1086;&#1089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ra\&#1052;&#1086;&#1080;%20&#1076;&#1086;&#1082;&#1091;&#1084;&#1077;&#1085;&#1090;&#1099;\Documents%20and%20Settings\&#1069;&#1083;&#1100;&#1074;&#1080;&#1088;&#1072;\&#1056;&#1072;&#1073;&#1086;&#1095;&#1080;&#1081;%20&#1089;&#1090;&#1086;&#1083;\&#1044;&#1077;&#1082;&#1083;&#1072;&#1088;&#1072;&#1094;&#1080;&#1080;\&#1076;&#1077;&#1082;&#1083;&#1072;&#1088;&#1072;&#1094;&#1080;&#1103;%20&#1082;&#1072;&#1088;&#1073;&#1072;&#1084;&#1080;&#1076;_&#1086;&#1082;&#1090;&#1103;&#1073;&#1088;&#1100;%20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73;&#1076;&#1091;&#1084;&#1072;&#1078;&#1080;&#1076;\&#1084;&#1086;&#1080;%20&#1076;&#1086;&#1082;&#1091;&#1084;&#1077;&#1085;&#1090;&#1099;\&#1086;&#1090;&#1074;&#1077;&#1090;&#1099;%20&#1085;&#1072;%20&#1092;&#1072;&#1082;&#1089;&#1086;&#1075;&#1088;&#1072;&#1084;&#1084;&#1099;\&#1041;&#1055;%20&#1076;&#1077;&#1082;&#1072;&#1073;&#1088;&#1100;(201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is\C\Documents%20and%20Settings\User\&#1056;&#1072;&#1073;&#1086;&#1095;&#1080;&#1081;%20&#1089;&#1090;&#1086;&#1083;\&#1044;&#1083;&#1103;%20&#1044;&#1077;&#1085;&#1080;&#1089;&#1072;%20&#1057;&#1077;&#1088;&#1075;&#1077;&#1077;&#1074;&#1080;&#1095;&#1072;\&#1055;&#1088;&#1086;&#1075;&#1085;&#1086;&#1079;&#1085;&#1072;&#1103;%20&#1089;&#1077;&#1073;&#1077;&#1089;&#1090;&#1086;&#1080;&#1084;&#1086;&#1089;&#1090;&#1100;\2009\&#1040;&#1074;&#1075;&#1091;&#1089;&#1090;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55;&#1069;%20&#1080;&#1090;&#1086;&#1075;&#1080;%209%20&#1084;&#1077;&#1089;%2017%20&#1075;&#1086;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2\c\&#1052;&#1086;&#1080;%20&#1076;&#1086;&#1082;&#1091;&#1084;&#1077;&#1085;&#1090;&#1099;\&#1061;&#1080;&#1084;&#1087;&#1088;&#1086;&#1084;\&#1041;&#1044;-1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FGulyamov\&#1056;&#1072;&#1073;&#1086;&#1095;&#1080;&#1081;%20&#1089;&#1090;&#1086;&#1083;\&#1050;&#1088;&#1080;&#1079;&#1080;&#1089;\&#1050;&#1091;&#1082;&#1086;&#1085;%20&#1057;&#1060;&#1047;\&#1050;&#1088;&#1080;&#1079;&#1080;&#1089;%20&#1060;&#1077;&#1088;&#1075;&#1072;&#1085;&#1072;%20&#1072;&#1079;&#1086;&#1090;\&#1092;&#1086;&#1088;&#1084;&#1072;%20&#1087;&#1086;&#1090;&#1086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69;&#1088;&#1085;&#1077;&#1089;&#1090;\d\&#1089;%20&#1076;&#1080;&#1089;&#1082;\&#1056;&#1072;&#1073;&#1086;&#1095;&#1080;&#1081;%20&#1089;&#1090;&#1086;&#1083;\&#1069;&#1088;&#1085;&#1077;&#1089;&#1090;\&#1044;&#1077;&#1082;&#1083;&#1072;&#1088;&#1072;&#1094;&#1080;&#1103;\&#1050;&#1072;&#1088;&#1073;&#1072;&#1084;&#1080;&#1076;_&#1086;&#1082;&#1090;&#1103;&#1073;&#1088;&#1100;%202010\&#1076;&#1077;&#1082;&#1083;&#1072;&#1088;&#1072;&#1094;&#1080;&#1103;%20&#1082;&#1072;&#1088;&#1073;&#1072;&#1084;&#1080;&#1076;_&#1086;&#1082;&#1090;&#1103;&#1073;&#1088;&#1100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РП"/>
    </sheetNames>
    <sheetDataSet>
      <sheetData sheetId="0">
        <row r="3">
          <cell r="D3">
            <v>49</v>
          </cell>
        </row>
        <row r="5">
          <cell r="D5">
            <v>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се вместе (ПМД и ИП)"/>
      <sheetName val="Инвестпрограмма"/>
      <sheetName val="Программа модернизации"/>
      <sheetName val="Лист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fo"/>
      <sheetName val="База"/>
      <sheetName val="рабочая"/>
      <sheetName val="Лист3"/>
      <sheetName val="прибыль и ДКЗ"/>
      <sheetName val="Справка"/>
      <sheetName val="Налоги"/>
      <sheetName val="ВВОД"/>
      <sheetName val="Бал"/>
      <sheetName val="БД"/>
      <sheetName val="ОКДАРЁ (3)"/>
      <sheetName val="Oglavlenie"/>
      <sheetName val="калий"/>
      <sheetName val="Нарх"/>
      <sheetName val="Пункт"/>
      <sheetName val="К.смет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3.2.2. Произ.тов."/>
      <sheetName val="3.3.1. Реализ."/>
      <sheetName val="3.4.1. Ден. потоки"/>
      <sheetName val="3.4.7. Рас Пер"/>
      <sheetName val="3.4.7. Рас Пер (2)"/>
      <sheetName val="3.4.2. Фин.итог"/>
      <sheetName val="3.4.3. Исп. приб."/>
      <sheetName val="3.3.8. Импорт"/>
      <sheetName val="3.3.7. Местный рынок"/>
      <sheetName val="ТМЦ"/>
      <sheetName val="Платежи по кредитам"/>
      <sheetName val="Налоговые платежи"/>
      <sheetName val="Остатки"/>
      <sheetName val="Затраты осн."/>
      <sheetName val="3.2.4. Затраты осн. (год)"/>
      <sheetName val="3.2.4.1. Затраты осн. (Iкв)"/>
      <sheetName val="3.2.4.2. Затраты осн. (IIкв)"/>
      <sheetName val="3.2.4.3. Затраты осн. (IIIкв)"/>
      <sheetName val="3.2.4.4. Затраты осн. (IVкв)"/>
      <sheetName val="3.2.1. Произвг."/>
      <sheetName val="XII"/>
      <sheetName val="3.2.3. Мощности"/>
      <sheetName val="3.2.5. ТНП"/>
      <sheetName val="3.2.6. Локализация"/>
      <sheetName val="3.2.9. 2010 ТЭР"/>
      <sheetName val="3.3.3. Экспорт (ПП)"/>
      <sheetName val="3.3.3. Экспорт (ПП) (2)"/>
      <sheetName val="3.3.4. Экспорт (обосн.)"/>
      <sheetName val="3.3.2. Внутр. рынок"/>
      <sheetName val="3.4.4. Рентабельность"/>
      <sheetName val="3.4.5. Рентабельность (2)"/>
      <sheetName val="3.4.6. Тов.вып."/>
      <sheetName val="НОРМЫ и ЦЕНЫ"/>
      <sheetName val="Эл"/>
      <sheetName val="Цеховые (осн,всп)"/>
      <sheetName val="Цеховые (обсл.)"/>
      <sheetName val="ФО"/>
      <sheetName val="УП"/>
      <sheetName val="Бал"/>
      <sheetName val="Амм"/>
      <sheetName val="Карб"/>
      <sheetName val="КАС"/>
      <sheetName val="Р-р карб."/>
      <sheetName val="АК"/>
      <sheetName val="АС"/>
      <sheetName val="Нитрат натрия"/>
      <sheetName val="Р-р АС"/>
      <sheetName val="Об ПВП"/>
      <sheetName val="Пар ПВП"/>
      <sheetName val="ХМД жид"/>
      <sheetName val="ХН"/>
      <sheetName val="канистры"/>
      <sheetName val="ДАЦ дав"/>
      <sheetName val="УА дав"/>
      <sheetName val="РУК дав"/>
      <sheetName val="ДАЦ соб"/>
      <sheetName val="УА соб"/>
      <sheetName val="РУК соб"/>
      <sheetName val="Э"/>
      <sheetName val="+12"/>
      <sheetName val="- 15"/>
      <sheetName val=" 625"/>
      <sheetName val="Об НХС"/>
      <sheetName val="Ум НХС"/>
      <sheetName val="Р-р кауст.соды"/>
      <sheetName val="НКС"/>
      <sheetName val="Сух.лёд"/>
      <sheetName val="Уг-та"/>
      <sheetName val="КНС"/>
      <sheetName val="АЗОТ"/>
      <sheetName val="Кис"/>
      <sheetName val="Воздух"/>
      <sheetName val="Сув"/>
    </sheetNames>
    <sheetDataSet>
      <sheetData sheetId="39">
        <row r="38">
          <cell r="G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ФО"/>
      <sheetName val="Расп.пар"/>
      <sheetName val="Расч.пара"/>
      <sheetName val="Цены"/>
      <sheetName val="ЭЛ"/>
      <sheetName val="УП"/>
      <sheetName val="Бал"/>
      <sheetName val="РУП"/>
      <sheetName val="Электро"/>
      <sheetName val="Общ"/>
      <sheetName val="Смесяц"/>
      <sheetName val="Сквартал"/>
      <sheetName val="Сполугод"/>
    </sheetNames>
    <sheetDataSet>
      <sheetData sheetId="0">
        <row r="6">
          <cell r="C6" t="b">
            <v>1</v>
          </cell>
          <cell r="H6" t="b">
            <v>1</v>
          </cell>
          <cell r="M6" t="b">
            <v>0</v>
          </cell>
          <cell r="R6" t="b">
            <v>0</v>
          </cell>
          <cell r="W6" t="b">
            <v>0</v>
          </cell>
        </row>
        <row r="8">
          <cell r="C8" t="b">
            <v>1</v>
          </cell>
          <cell r="H8" t="b">
            <v>1</v>
          </cell>
          <cell r="M8" t="b">
            <v>1</v>
          </cell>
          <cell r="R8" t="b">
            <v>0</v>
          </cell>
        </row>
        <row r="10">
          <cell r="C10" t="b">
            <v>1</v>
          </cell>
          <cell r="H10" t="b">
            <v>1</v>
          </cell>
          <cell r="M10" t="b">
            <v>1</v>
          </cell>
          <cell r="R10" t="b">
            <v>0</v>
          </cell>
          <cell r="W10" t="b">
            <v>0</v>
          </cell>
        </row>
        <row r="12">
          <cell r="C12" t="b">
            <v>1</v>
          </cell>
          <cell r="H12" t="b">
            <v>1</v>
          </cell>
          <cell r="M12" t="b">
            <v>1</v>
          </cell>
          <cell r="R12" t="b">
            <v>0</v>
          </cell>
          <cell r="W12" t="b">
            <v>0</v>
          </cell>
        </row>
        <row r="14">
          <cell r="C14" t="b">
            <v>1</v>
          </cell>
          <cell r="H14" t="b">
            <v>0</v>
          </cell>
          <cell r="M14" t="b">
            <v>1</v>
          </cell>
          <cell r="R14" t="b">
            <v>0</v>
          </cell>
          <cell r="W14" t="b">
            <v>0</v>
          </cell>
        </row>
        <row r="16">
          <cell r="C16" t="b">
            <v>1</v>
          </cell>
          <cell r="H16" t="b">
            <v>1</v>
          </cell>
          <cell r="M16" t="b">
            <v>1</v>
          </cell>
          <cell r="R16" t="b">
            <v>0</v>
          </cell>
          <cell r="W16" t="b">
            <v>0</v>
          </cell>
        </row>
        <row r="18">
          <cell r="C18" t="b">
            <v>1</v>
          </cell>
          <cell r="H18" t="b">
            <v>1</v>
          </cell>
          <cell r="M18" t="b">
            <v>1</v>
          </cell>
          <cell r="R18" t="b">
            <v>0</v>
          </cell>
          <cell r="W18" t="b">
            <v>0</v>
          </cell>
        </row>
        <row r="20">
          <cell r="C20" t="b">
            <v>1</v>
          </cell>
          <cell r="H20" t="b">
            <v>1</v>
          </cell>
          <cell r="M20" t="b">
            <v>1</v>
          </cell>
          <cell r="R20" t="b">
            <v>0</v>
          </cell>
          <cell r="W20" t="b">
            <v>0</v>
          </cell>
        </row>
        <row r="22">
          <cell r="C22" t="b">
            <v>1</v>
          </cell>
          <cell r="H22" t="b">
            <v>1</v>
          </cell>
          <cell r="M22" t="b">
            <v>1</v>
          </cell>
          <cell r="R22" t="b">
            <v>0</v>
          </cell>
          <cell r="W22" t="b">
            <v>0</v>
          </cell>
        </row>
        <row r="24">
          <cell r="C24" t="b">
            <v>1</v>
          </cell>
          <cell r="H24" t="b">
            <v>0</v>
          </cell>
          <cell r="M24" t="b">
            <v>1</v>
          </cell>
          <cell r="W24" t="b">
            <v>0</v>
          </cell>
        </row>
        <row r="26">
          <cell r="C26" t="b">
            <v>1</v>
          </cell>
          <cell r="H26" t="b">
            <v>1</v>
          </cell>
          <cell r="M26" t="b">
            <v>1</v>
          </cell>
          <cell r="R26" t="b">
            <v>0</v>
          </cell>
          <cell r="W26" t="b">
            <v>0</v>
          </cell>
        </row>
        <row r="28">
          <cell r="C28" t="b">
            <v>1</v>
          </cell>
          <cell r="H28" t="b">
            <v>1</v>
          </cell>
          <cell r="M28" t="b">
            <v>1</v>
          </cell>
          <cell r="R28" t="b">
            <v>0</v>
          </cell>
          <cell r="W28" t="b">
            <v>0</v>
          </cell>
        </row>
        <row r="30">
          <cell r="C30" t="b">
            <v>1</v>
          </cell>
          <cell r="H30" t="b">
            <v>1</v>
          </cell>
          <cell r="M30" t="b">
            <v>1</v>
          </cell>
          <cell r="R30" t="b">
            <v>0</v>
          </cell>
          <cell r="W30" t="b">
            <v>0</v>
          </cell>
        </row>
        <row r="32">
          <cell r="C32" t="b">
            <v>1</v>
          </cell>
          <cell r="H32" t="b">
            <v>1</v>
          </cell>
          <cell r="M32" t="b">
            <v>1</v>
          </cell>
          <cell r="R32" t="b">
            <v>0</v>
          </cell>
        </row>
        <row r="34">
          <cell r="H34" t="b">
            <v>1</v>
          </cell>
          <cell r="M34" t="b">
            <v>1</v>
          </cell>
          <cell r="R34" t="b">
            <v>0</v>
          </cell>
        </row>
        <row r="36">
          <cell r="H36" t="b">
            <v>1</v>
          </cell>
          <cell r="M36" t="b">
            <v>1</v>
          </cell>
        </row>
        <row r="38">
          <cell r="H38" t="b">
            <v>0</v>
          </cell>
          <cell r="M38" t="b">
            <v>1</v>
          </cell>
        </row>
        <row r="40">
          <cell r="H40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1 (с обоснованием)"/>
      <sheetName val="П2"/>
      <sheetName val="П4"/>
      <sheetName val="П5"/>
      <sheetName val="П6"/>
      <sheetName val="П7"/>
      <sheetName val="П8"/>
      <sheetName val="Лист4"/>
      <sheetName val="УП (факт)"/>
      <sheetName val="Цены"/>
      <sheetName val="полуфабрикаты"/>
      <sheetName val="аммиак"/>
      <sheetName val="карбамид"/>
      <sheetName val="Тов"/>
      <sheetName val="Платежи по кредитам"/>
      <sheetName val="Чистая прибыль"/>
      <sheetName val="Налог на землю"/>
      <sheetName val="Налог на имущество"/>
      <sheetName val="Плата за воду"/>
      <sheetName val="бойлеры и отопление (ТЭЦ)"/>
      <sheetName val="бойлеры и отопление (ПВП)"/>
      <sheetName val="освещение и вентиляция"/>
      <sheetName val="водоснабжение"/>
      <sheetName val="Канализация"/>
      <sheetName val="Пред"/>
      <sheetName val="Sheet1"/>
      <sheetName val="УП (осн)"/>
      <sheetName val="УП (вспом)"/>
      <sheetName val="УП (обслуж)"/>
      <sheetName val="ФО"/>
      <sheetName val="Расп.пар"/>
      <sheetName val="Расч.пара"/>
      <sheetName val="ЭЛ"/>
      <sheetName val="Бал"/>
      <sheetName val="Ам"/>
      <sheetName val="Раствор Кар"/>
      <sheetName val="КАС"/>
      <sheetName val="КарТНПфас"/>
      <sheetName val="Раствор АС"/>
      <sheetName val="Кар"/>
      <sheetName val="АК"/>
      <sheetName val="АС"/>
      <sheetName val="АФУ"/>
      <sheetName val="Нитрат натрия"/>
      <sheetName val="ДАЦдд"/>
      <sheetName val="УАдав"/>
      <sheetName val="РУКДав"/>
      <sheetName val="КФС"/>
      <sheetName val="ХМД"/>
      <sheetName val="Супер-ХМДж"/>
      <sheetName val="УзДЭФ"/>
      <sheetName val="Гипохлорит натрия"/>
      <sheetName val="ХН"/>
      <sheetName val="Канистры"/>
      <sheetName val="Стир"/>
      <sheetName val="Мешки"/>
      <sheetName val="НКС"/>
      <sheetName val="Уг"/>
      <sheetName val="Сл"/>
      <sheetName val="КНС"/>
      <sheetName val="КФ-МТ"/>
      <sheetName val="КФЖ"/>
      <sheetName val="ПАН"/>
      <sheetName val="ВДЭК-У"/>
      <sheetName val="МКЦ"/>
      <sheetName val="известь"/>
      <sheetName val="Сув"/>
      <sheetName val="Воздух 625"/>
      <sheetName val="Кис"/>
      <sheetName val="Воздух"/>
      <sheetName val="Аз"/>
      <sheetName val="Сода"/>
      <sheetName val="Умяг"/>
      <sheetName val="Обес"/>
      <sheetName val="обесПВП"/>
      <sheetName val="парПВП"/>
      <sheetName val="Холод"/>
      <sheetName val="Рассол"/>
      <sheetName val="Эт"/>
      <sheetName val="УАсоб"/>
      <sheetName val="РУКс"/>
      <sheetName val="ДАЦсд"/>
      <sheetName val="Ацетатные нити"/>
    </sheetNames>
    <sheetDataSet>
      <sheetData sheetId="40">
        <row r="51">
          <cell r="H51">
            <v>99023.07719923297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осн."/>
      <sheetName val="ТМЦ"/>
      <sheetName val="НОРМЫ и ЦЕНЫ"/>
      <sheetName val="Эл"/>
      <sheetName val="Цеховые (осн,всп)"/>
      <sheetName val="Цеховые (обсл.)"/>
      <sheetName val="УП"/>
      <sheetName val="ФО"/>
      <sheetName val="Бал"/>
      <sheetName val="Амм"/>
      <sheetName val="Карб"/>
      <sheetName val="КАС"/>
      <sheetName val="Р-р карб."/>
      <sheetName val="АК"/>
      <sheetName val="АС"/>
      <sheetName val="Нитрат натрия"/>
      <sheetName val="Р-р АС"/>
      <sheetName val="Об ПВП"/>
      <sheetName val="Пар ПВП"/>
      <sheetName val="ХМД жид"/>
      <sheetName val="ХН"/>
      <sheetName val="канистры"/>
      <sheetName val="ДАЦ дав"/>
      <sheetName val="УА дав"/>
      <sheetName val="РУК дав"/>
      <sheetName val="ДАЦ соб"/>
      <sheetName val="УА соб"/>
      <sheetName val="РУК соб"/>
      <sheetName val="Э"/>
      <sheetName val="+12"/>
      <sheetName val="- 15"/>
      <sheetName val=" 625"/>
      <sheetName val="Об НХС"/>
      <sheetName val="Ум НХС"/>
      <sheetName val="Р-р кауст.соды"/>
      <sheetName val="НКС"/>
      <sheetName val="Сув"/>
      <sheetName val="АЗОТ"/>
      <sheetName val="Кис"/>
      <sheetName val="Воздух"/>
      <sheetName val="Сух.лёд"/>
      <sheetName val="Уг-та"/>
      <sheetName val="КНС"/>
      <sheetName val="Амм (4 кв)"/>
      <sheetName val="Карб (4 кв)"/>
      <sheetName val="КАС (4 кв)"/>
      <sheetName val="АК (4 кв)"/>
      <sheetName val="АС (4 кв)"/>
      <sheetName val="Нитрат натрия (4 кв)"/>
      <sheetName val="ХМД жид (4 кв)"/>
      <sheetName val="ХН (4 кв)"/>
      <sheetName val="канистры (4 кв)"/>
      <sheetName val="ДАЦ дав (4 кв)"/>
      <sheetName val="ДАЦ соб (4 кв)"/>
      <sheetName val="Р-р кауст.соды (4 кв)"/>
      <sheetName val="Амм (год)"/>
      <sheetName val="Карб (год)"/>
      <sheetName val="КАС (год)"/>
      <sheetName val="АК (год)"/>
      <sheetName val="АС (год)"/>
      <sheetName val="Нитрат натрия (год)"/>
      <sheetName val="ХМД жид (год)"/>
      <sheetName val="ХН (год)"/>
      <sheetName val="канистры (год)"/>
      <sheetName val="ДАЦ дав (год)"/>
      <sheetName val="ДАЦ соб (год)"/>
      <sheetName val="Р-р кауст.соды (год)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"/>
      <sheetName val="Бал"/>
      <sheetName val="Цеховые"/>
      <sheetName val="Эл"/>
      <sheetName val="УП"/>
      <sheetName val="Амм"/>
      <sheetName val="Карб"/>
      <sheetName val="Р-р карб"/>
      <sheetName val="КАС"/>
      <sheetName val="АК"/>
      <sheetName val="АС"/>
      <sheetName val="Нитрат натрия"/>
      <sheetName val="Р-р АС"/>
      <sheetName val="Об ПВП"/>
      <sheetName val="Пар ПВП"/>
      <sheetName val="Дд"/>
      <sheetName val="УА"/>
      <sheetName val="РУК"/>
      <sheetName val="Дсоб"/>
      <sheetName val="УА соб"/>
      <sheetName val="РУКсоб"/>
      <sheetName val="Э"/>
      <sheetName val="- 15"/>
      <sheetName val="+12"/>
      <sheetName val=" 625"/>
      <sheetName val="ХМД жид"/>
      <sheetName val="ХН"/>
      <sheetName val="бочки"/>
      <sheetName val="Обес.НХС"/>
      <sheetName val="Умягч НХС"/>
      <sheetName val="НКС"/>
      <sheetName val="Р-р кауст соды"/>
      <sheetName val="Азот"/>
      <sheetName val="Кислород"/>
      <sheetName val="РВ воздух"/>
      <sheetName val="Сув"/>
      <sheetName val="Сух.лёд"/>
      <sheetName val="Уг-та"/>
      <sheetName val="КНС"/>
      <sheetName val="ВВОД"/>
    </sheetNames>
    <sheetDataSet>
      <sheetData sheetId="0">
        <row r="12">
          <cell r="D12">
            <v>20638</v>
          </cell>
        </row>
        <row r="15">
          <cell r="D15">
            <v>21297</v>
          </cell>
        </row>
        <row r="18">
          <cell r="D18">
            <v>1316.74</v>
          </cell>
        </row>
        <row r="20">
          <cell r="D20">
            <v>464.006</v>
          </cell>
        </row>
        <row r="22">
          <cell r="D22">
            <v>0</v>
          </cell>
        </row>
        <row r="23">
          <cell r="D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основание"/>
      <sheetName val="Прил 2а и 2б "/>
      <sheetName val="Вспом"/>
      <sheetName val="Обоснование (2)"/>
      <sheetName val="Прил 2а и 2б  (2)"/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Д"/>
      <sheetName val="БД-1 (1)"/>
      <sheetName val="БД-1 (2)"/>
      <sheetName val="БД-1 (3)"/>
      <sheetName val="БД-2"/>
      <sheetName val="Дебет"/>
      <sheetName val="1 Ноябр Тошкентга  (2)"/>
      <sheetName val="физ.тон"/>
      <sheetName val="инф"/>
      <sheetName val="KAT2344"/>
    </sheetNames>
    <sheetDataSet>
      <sheetData sheetId="0">
        <row r="1">
          <cell r="M1" t="str">
            <v>Стоимость имущества, тыс.сум.</v>
          </cell>
        </row>
        <row r="2">
          <cell r="M2" t="str">
            <v>Стоимость имущества, тыс.сум.</v>
          </cell>
        </row>
        <row r="3">
          <cell r="M3" t="str">
            <v>БД1_6</v>
          </cell>
        </row>
        <row r="4">
          <cell r="M4">
            <v>133434</v>
          </cell>
        </row>
        <row r="5">
          <cell r="M5">
            <v>3074868</v>
          </cell>
        </row>
        <row r="6">
          <cell r="M6">
            <v>2366985</v>
          </cell>
        </row>
        <row r="7">
          <cell r="M7">
            <v>835716</v>
          </cell>
        </row>
        <row r="8">
          <cell r="M8">
            <v>5461</v>
          </cell>
        </row>
        <row r="9">
          <cell r="M9">
            <v>255131</v>
          </cell>
        </row>
        <row r="10">
          <cell r="M10">
            <v>139741</v>
          </cell>
        </row>
        <row r="11">
          <cell r="M11">
            <v>36575</v>
          </cell>
        </row>
        <row r="12">
          <cell r="M12">
            <v>2849509</v>
          </cell>
        </row>
        <row r="13">
          <cell r="M13">
            <v>3259</v>
          </cell>
        </row>
        <row r="14">
          <cell r="M14">
            <v>5968</v>
          </cell>
        </row>
        <row r="15">
          <cell r="M15">
            <v>85325</v>
          </cell>
        </row>
        <row r="16">
          <cell r="M16">
            <v>4627221</v>
          </cell>
        </row>
        <row r="17">
          <cell r="M17">
            <v>1678046</v>
          </cell>
        </row>
        <row r="18">
          <cell r="M18">
            <v>10546272</v>
          </cell>
        </row>
        <row r="19">
          <cell r="M19">
            <v>932804</v>
          </cell>
        </row>
        <row r="20">
          <cell r="M20">
            <v>192205</v>
          </cell>
        </row>
        <row r="21">
          <cell r="M21">
            <v>8102890</v>
          </cell>
        </row>
        <row r="22">
          <cell r="M22">
            <v>3515060</v>
          </cell>
        </row>
        <row r="23">
          <cell r="M23">
            <v>72671</v>
          </cell>
        </row>
        <row r="24">
          <cell r="M24">
            <v>0</v>
          </cell>
        </row>
        <row r="25">
          <cell r="M25">
            <v>36643</v>
          </cell>
        </row>
        <row r="26">
          <cell r="M26">
            <v>498953</v>
          </cell>
        </row>
        <row r="27">
          <cell r="M27">
            <v>1426334</v>
          </cell>
        </row>
        <row r="28">
          <cell r="M28">
            <v>7334969</v>
          </cell>
        </row>
        <row r="29">
          <cell r="M29">
            <v>417473</v>
          </cell>
        </row>
        <row r="30">
          <cell r="M30">
            <v>9393537</v>
          </cell>
        </row>
        <row r="31">
          <cell r="M31">
            <v>1032135</v>
          </cell>
        </row>
        <row r="32">
          <cell r="M32">
            <v>11331</v>
          </cell>
        </row>
        <row r="33">
          <cell r="M33">
            <v>9778350</v>
          </cell>
        </row>
        <row r="34">
          <cell r="M34">
            <v>50908</v>
          </cell>
        </row>
        <row r="35">
          <cell r="M35">
            <v>2508</v>
          </cell>
        </row>
        <row r="36">
          <cell r="M36">
            <v>250203</v>
          </cell>
        </row>
        <row r="37">
          <cell r="M37">
            <v>23049</v>
          </cell>
        </row>
        <row r="38">
          <cell r="M38">
            <v>53131</v>
          </cell>
        </row>
        <row r="39">
          <cell r="M39">
            <v>1878</v>
          </cell>
        </row>
        <row r="40">
          <cell r="M40">
            <v>5424</v>
          </cell>
        </row>
        <row r="41">
          <cell r="M41">
            <v>98145</v>
          </cell>
        </row>
        <row r="42">
          <cell r="M42">
            <v>5399</v>
          </cell>
        </row>
        <row r="43">
          <cell r="M43">
            <v>107542</v>
          </cell>
        </row>
        <row r="44">
          <cell r="M44">
            <v>3162</v>
          </cell>
        </row>
        <row r="45">
          <cell r="M45">
            <v>20395</v>
          </cell>
        </row>
        <row r="46">
          <cell r="M46">
            <v>26566</v>
          </cell>
        </row>
        <row r="47">
          <cell r="M47">
            <v>26294</v>
          </cell>
        </row>
        <row r="48">
          <cell r="M48">
            <v>15014</v>
          </cell>
        </row>
        <row r="49">
          <cell r="M49">
            <v>24518674</v>
          </cell>
        </row>
        <row r="50">
          <cell r="M50">
            <v>0</v>
          </cell>
        </row>
        <row r="51">
          <cell r="M51">
            <v>1613</v>
          </cell>
        </row>
        <row r="52">
          <cell r="M52">
            <v>125871</v>
          </cell>
        </row>
        <row r="53">
          <cell r="M53">
            <v>3063851</v>
          </cell>
        </row>
        <row r="54">
          <cell r="M54">
            <v>2264118</v>
          </cell>
        </row>
        <row r="55">
          <cell r="M55">
            <v>1310159</v>
          </cell>
        </row>
        <row r="56">
          <cell r="M56">
            <v>4690</v>
          </cell>
        </row>
        <row r="57">
          <cell r="M57">
            <v>250464</v>
          </cell>
        </row>
        <row r="58">
          <cell r="M58">
            <v>123267</v>
          </cell>
        </row>
        <row r="59">
          <cell r="M59">
            <v>30106</v>
          </cell>
        </row>
        <row r="60">
          <cell r="M60">
            <v>2825935</v>
          </cell>
        </row>
        <row r="61">
          <cell r="M61">
            <v>3665</v>
          </cell>
        </row>
        <row r="62">
          <cell r="M62">
            <v>6131</v>
          </cell>
        </row>
        <row r="63">
          <cell r="M63">
            <v>76925</v>
          </cell>
        </row>
        <row r="64">
          <cell r="M64">
            <v>4282097</v>
          </cell>
        </row>
        <row r="65">
          <cell r="M65">
            <v>1634018</v>
          </cell>
        </row>
        <row r="66">
          <cell r="M66">
            <v>13767531</v>
          </cell>
        </row>
        <row r="67">
          <cell r="M67">
            <v>790804</v>
          </cell>
        </row>
        <row r="68">
          <cell r="M68">
            <v>113270</v>
          </cell>
        </row>
        <row r="69">
          <cell r="M69">
            <v>8321706</v>
          </cell>
        </row>
        <row r="70">
          <cell r="M70">
            <v>3114329</v>
          </cell>
        </row>
        <row r="71">
          <cell r="M71">
            <v>80975</v>
          </cell>
        </row>
        <row r="72">
          <cell r="M72">
            <v>1628</v>
          </cell>
        </row>
        <row r="73">
          <cell r="M73">
            <v>37159</v>
          </cell>
        </row>
        <row r="74">
          <cell r="M74">
            <v>519457</v>
          </cell>
        </row>
        <row r="75">
          <cell r="M75">
            <v>1592188</v>
          </cell>
        </row>
        <row r="76">
          <cell r="M76">
            <v>7334657</v>
          </cell>
        </row>
        <row r="77">
          <cell r="M77">
            <v>416277</v>
          </cell>
        </row>
        <row r="78">
          <cell r="M78">
            <v>9658494</v>
          </cell>
        </row>
        <row r="79">
          <cell r="M79">
            <v>892557</v>
          </cell>
        </row>
        <row r="80">
          <cell r="M80">
            <v>7843</v>
          </cell>
        </row>
        <row r="81">
          <cell r="M81">
            <v>8522662</v>
          </cell>
        </row>
        <row r="82">
          <cell r="M82">
            <v>50908</v>
          </cell>
        </row>
        <row r="83">
          <cell r="M83">
            <v>2870</v>
          </cell>
        </row>
        <row r="84">
          <cell r="M84">
            <v>281847</v>
          </cell>
        </row>
        <row r="85">
          <cell r="M85">
            <v>22013</v>
          </cell>
        </row>
        <row r="86">
          <cell r="M86">
            <v>38304</v>
          </cell>
        </row>
        <row r="87">
          <cell r="M87">
            <v>1335</v>
          </cell>
        </row>
        <row r="88">
          <cell r="M88">
            <v>5746</v>
          </cell>
        </row>
        <row r="89">
          <cell r="M89">
            <v>79544</v>
          </cell>
        </row>
        <row r="90">
          <cell r="M90">
            <v>4970</v>
          </cell>
        </row>
        <row r="91">
          <cell r="M91">
            <v>173310</v>
          </cell>
        </row>
        <row r="92">
          <cell r="M92">
            <v>1998</v>
          </cell>
        </row>
        <row r="93">
          <cell r="M93">
            <v>17480</v>
          </cell>
        </row>
        <row r="94">
          <cell r="M94">
            <v>23433</v>
          </cell>
        </row>
        <row r="95">
          <cell r="M95">
            <v>38529</v>
          </cell>
        </row>
        <row r="96">
          <cell r="M96">
            <v>15014</v>
          </cell>
        </row>
        <row r="97">
          <cell r="M97">
            <v>33291451</v>
          </cell>
        </row>
        <row r="98">
          <cell r="M98">
            <v>31113</v>
          </cell>
        </row>
        <row r="99">
          <cell r="M99">
            <v>1500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86073</v>
          </cell>
        </row>
        <row r="149">
          <cell r="M149">
            <v>1439170</v>
          </cell>
        </row>
        <row r="150">
          <cell r="M150">
            <v>801703</v>
          </cell>
        </row>
        <row r="151">
          <cell r="M151">
            <v>481109</v>
          </cell>
        </row>
        <row r="152">
          <cell r="M152">
            <v>3422</v>
          </cell>
        </row>
        <row r="153">
          <cell r="M153">
            <v>236136</v>
          </cell>
        </row>
        <row r="154">
          <cell r="M154">
            <v>148445</v>
          </cell>
        </row>
        <row r="155">
          <cell r="M155">
            <v>27536</v>
          </cell>
        </row>
        <row r="156">
          <cell r="M156">
            <v>1233954</v>
          </cell>
        </row>
        <row r="157">
          <cell r="M157">
            <v>4624</v>
          </cell>
        </row>
        <row r="158">
          <cell r="M158">
            <v>6677</v>
          </cell>
        </row>
        <row r="159">
          <cell r="M159">
            <v>73143</v>
          </cell>
        </row>
        <row r="160">
          <cell r="M160">
            <v>3691787</v>
          </cell>
        </row>
        <row r="161">
          <cell r="M161">
            <v>3132690</v>
          </cell>
        </row>
        <row r="162">
          <cell r="M162">
            <v>7863361</v>
          </cell>
        </row>
        <row r="163">
          <cell r="M163">
            <v>790296</v>
          </cell>
        </row>
        <row r="164">
          <cell r="M164">
            <v>42144</v>
          </cell>
        </row>
        <row r="165">
          <cell r="M165">
            <v>7563332</v>
          </cell>
        </row>
        <row r="166">
          <cell r="M166">
            <v>2792628</v>
          </cell>
        </row>
        <row r="167">
          <cell r="M167">
            <v>38943</v>
          </cell>
        </row>
        <row r="168">
          <cell r="M168">
            <v>1554</v>
          </cell>
        </row>
        <row r="169">
          <cell r="M169">
            <v>39633</v>
          </cell>
        </row>
        <row r="170">
          <cell r="M170">
            <v>0</v>
          </cell>
        </row>
        <row r="171">
          <cell r="M171">
            <v>1251002</v>
          </cell>
        </row>
        <row r="172">
          <cell r="M172">
            <v>5440811</v>
          </cell>
        </row>
        <row r="173">
          <cell r="M173">
            <v>316377</v>
          </cell>
        </row>
        <row r="174">
          <cell r="M174">
            <v>7052241</v>
          </cell>
        </row>
        <row r="175">
          <cell r="M175">
            <v>718546</v>
          </cell>
        </row>
        <row r="176">
          <cell r="M176">
            <v>6091</v>
          </cell>
        </row>
        <row r="177">
          <cell r="M177">
            <v>3868657</v>
          </cell>
        </row>
        <row r="178">
          <cell r="M178">
            <v>37677</v>
          </cell>
        </row>
        <row r="179">
          <cell r="M179">
            <v>1858</v>
          </cell>
        </row>
        <row r="180">
          <cell r="M180">
            <v>291251</v>
          </cell>
        </row>
        <row r="181">
          <cell r="M181">
            <v>15840</v>
          </cell>
        </row>
        <row r="182">
          <cell r="M182">
            <v>31126</v>
          </cell>
        </row>
        <row r="183">
          <cell r="M183">
            <v>0</v>
          </cell>
        </row>
        <row r="184">
          <cell r="M184">
            <v>5828</v>
          </cell>
        </row>
        <row r="185">
          <cell r="M185">
            <v>67343</v>
          </cell>
        </row>
        <row r="186">
          <cell r="M186">
            <v>4971</v>
          </cell>
        </row>
        <row r="187">
          <cell r="M187">
            <v>58958</v>
          </cell>
        </row>
        <row r="188">
          <cell r="M188">
            <v>1222</v>
          </cell>
        </row>
        <row r="189">
          <cell r="M189">
            <v>10362</v>
          </cell>
        </row>
        <row r="190">
          <cell r="M190">
            <v>20083</v>
          </cell>
        </row>
        <row r="191">
          <cell r="M191">
            <v>127261</v>
          </cell>
        </row>
        <row r="192">
          <cell r="M192">
            <v>26047</v>
          </cell>
        </row>
        <row r="193">
          <cell r="M193">
            <v>27109300</v>
          </cell>
        </row>
        <row r="194">
          <cell r="M194">
            <v>58550</v>
          </cell>
        </row>
        <row r="195">
          <cell r="M195">
            <v>0</v>
          </cell>
        </row>
        <row r="196">
          <cell r="M196">
            <v>126315</v>
          </cell>
        </row>
        <row r="197">
          <cell r="M197">
            <v>3205801</v>
          </cell>
        </row>
        <row r="198">
          <cell r="M198">
            <v>2557663</v>
          </cell>
        </row>
        <row r="199">
          <cell r="M199">
            <v>1271935</v>
          </cell>
        </row>
        <row r="200">
          <cell r="M200">
            <v>6710</v>
          </cell>
        </row>
        <row r="201">
          <cell r="M201">
            <v>255131</v>
          </cell>
        </row>
        <row r="202">
          <cell r="M202">
            <v>117863</v>
          </cell>
        </row>
        <row r="203">
          <cell r="M203">
            <v>36575</v>
          </cell>
        </row>
        <row r="204">
          <cell r="M204">
            <v>2329390</v>
          </cell>
        </row>
        <row r="205">
          <cell r="M205">
            <v>3259</v>
          </cell>
        </row>
        <row r="206">
          <cell r="M206">
            <v>5835</v>
          </cell>
        </row>
        <row r="207">
          <cell r="M207">
            <v>85325</v>
          </cell>
        </row>
        <row r="208">
          <cell r="M208">
            <v>5414720</v>
          </cell>
        </row>
        <row r="209">
          <cell r="M209">
            <v>3138178</v>
          </cell>
        </row>
        <row r="210">
          <cell r="M210">
            <v>9494624</v>
          </cell>
        </row>
        <row r="211">
          <cell r="M211">
            <v>1134058</v>
          </cell>
        </row>
        <row r="212">
          <cell r="M212">
            <v>192205</v>
          </cell>
        </row>
        <row r="213">
          <cell r="M213">
            <v>8405068</v>
          </cell>
        </row>
        <row r="214">
          <cell r="M214">
            <v>3401156</v>
          </cell>
        </row>
        <row r="215">
          <cell r="M215">
            <v>67126</v>
          </cell>
        </row>
        <row r="216">
          <cell r="M216">
            <v>2366</v>
          </cell>
        </row>
        <row r="217">
          <cell r="M217">
            <v>36643</v>
          </cell>
        </row>
        <row r="218">
          <cell r="M218">
            <v>513483</v>
          </cell>
        </row>
        <row r="219">
          <cell r="M219">
            <v>2081753</v>
          </cell>
        </row>
        <row r="220">
          <cell r="M220">
            <v>7393329</v>
          </cell>
        </row>
        <row r="221">
          <cell r="M221">
            <v>399998</v>
          </cell>
        </row>
        <row r="222">
          <cell r="M222">
            <v>10534013</v>
          </cell>
        </row>
        <row r="223">
          <cell r="M223">
            <v>1032135</v>
          </cell>
        </row>
        <row r="224">
          <cell r="M224">
            <v>8841</v>
          </cell>
        </row>
        <row r="225">
          <cell r="M225">
            <v>11534151</v>
          </cell>
        </row>
        <row r="226">
          <cell r="M226">
            <v>50908</v>
          </cell>
        </row>
        <row r="227">
          <cell r="M227">
            <v>4927</v>
          </cell>
        </row>
        <row r="228">
          <cell r="M228">
            <v>250203</v>
          </cell>
        </row>
        <row r="229">
          <cell r="M229">
            <v>18974</v>
          </cell>
        </row>
        <row r="230">
          <cell r="M230">
            <v>52353</v>
          </cell>
        </row>
        <row r="231">
          <cell r="M231">
            <v>1817</v>
          </cell>
        </row>
        <row r="232">
          <cell r="M232">
            <v>5150</v>
          </cell>
        </row>
        <row r="233">
          <cell r="M233">
            <v>85264</v>
          </cell>
        </row>
        <row r="234">
          <cell r="M234">
            <v>6021</v>
          </cell>
        </row>
        <row r="235">
          <cell r="M235">
            <v>107542</v>
          </cell>
        </row>
        <row r="236">
          <cell r="M236">
            <v>3162</v>
          </cell>
        </row>
        <row r="237">
          <cell r="M237">
            <v>26310</v>
          </cell>
        </row>
        <row r="238">
          <cell r="M238">
            <v>26566</v>
          </cell>
        </row>
        <row r="239">
          <cell r="M239">
            <v>26284</v>
          </cell>
        </row>
        <row r="240">
          <cell r="M240">
            <v>15014</v>
          </cell>
        </row>
        <row r="241">
          <cell r="M241">
            <v>27559295</v>
          </cell>
        </row>
        <row r="242">
          <cell r="M242">
            <v>37008</v>
          </cell>
        </row>
        <row r="243">
          <cell r="M243">
            <v>1497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1509</v>
          </cell>
        </row>
        <row r="247">
          <cell r="M247">
            <v>2834336</v>
          </cell>
        </row>
        <row r="248">
          <cell r="M248">
            <v>2298300</v>
          </cell>
        </row>
        <row r="249">
          <cell r="M249">
            <v>1121542</v>
          </cell>
        </row>
        <row r="250">
          <cell r="M250">
            <v>1509</v>
          </cell>
        </row>
        <row r="251">
          <cell r="M251">
            <v>1509</v>
          </cell>
        </row>
        <row r="252">
          <cell r="M252">
            <v>1509</v>
          </cell>
        </row>
        <row r="253">
          <cell r="M253">
            <v>1509</v>
          </cell>
        </row>
        <row r="254">
          <cell r="M254">
            <v>1509</v>
          </cell>
        </row>
        <row r="255">
          <cell r="M255">
            <v>1509</v>
          </cell>
        </row>
        <row r="256">
          <cell r="M256">
            <v>1509</v>
          </cell>
        </row>
        <row r="257">
          <cell r="M257">
            <v>1509</v>
          </cell>
        </row>
        <row r="258">
          <cell r="M258">
            <v>4907023</v>
          </cell>
        </row>
        <row r="259">
          <cell r="M259">
            <v>3614817</v>
          </cell>
        </row>
        <row r="260">
          <cell r="M260">
            <v>12478980</v>
          </cell>
        </row>
        <row r="261">
          <cell r="M261">
            <v>1509</v>
          </cell>
        </row>
        <row r="262">
          <cell r="M262">
            <v>1509</v>
          </cell>
        </row>
        <row r="263">
          <cell r="M263">
            <v>10604055</v>
          </cell>
        </row>
        <row r="264">
          <cell r="M264">
            <v>3340334</v>
          </cell>
        </row>
        <row r="265">
          <cell r="M265">
            <v>1509</v>
          </cell>
        </row>
        <row r="266">
          <cell r="M266">
            <v>1509</v>
          </cell>
        </row>
        <row r="267">
          <cell r="M267">
            <v>1509</v>
          </cell>
        </row>
        <row r="268">
          <cell r="M268">
            <v>1509</v>
          </cell>
        </row>
        <row r="269">
          <cell r="M269">
            <v>1825275</v>
          </cell>
        </row>
        <row r="270">
          <cell r="M270">
            <v>1509</v>
          </cell>
        </row>
        <row r="271">
          <cell r="M271">
            <v>1509</v>
          </cell>
        </row>
        <row r="272">
          <cell r="M272">
            <v>9834306</v>
          </cell>
        </row>
        <row r="273">
          <cell r="M273">
            <v>1509</v>
          </cell>
        </row>
        <row r="274">
          <cell r="M274">
            <v>1509</v>
          </cell>
        </row>
        <row r="275">
          <cell r="M275">
            <v>1509</v>
          </cell>
        </row>
        <row r="276">
          <cell r="M276">
            <v>1509</v>
          </cell>
        </row>
        <row r="277">
          <cell r="M277">
            <v>1509</v>
          </cell>
        </row>
        <row r="278">
          <cell r="M278">
            <v>1509</v>
          </cell>
        </row>
        <row r="279">
          <cell r="M279">
            <v>1509</v>
          </cell>
        </row>
        <row r="280">
          <cell r="M280">
            <v>1509</v>
          </cell>
        </row>
        <row r="281">
          <cell r="M281">
            <v>1509</v>
          </cell>
        </row>
        <row r="282">
          <cell r="M282">
            <v>1509</v>
          </cell>
        </row>
        <row r="283">
          <cell r="M283">
            <v>1509</v>
          </cell>
        </row>
        <row r="284">
          <cell r="M284">
            <v>1509</v>
          </cell>
        </row>
        <row r="285">
          <cell r="M285">
            <v>1509</v>
          </cell>
        </row>
        <row r="286">
          <cell r="M286">
            <v>1509</v>
          </cell>
        </row>
        <row r="287">
          <cell r="M287">
            <v>1509</v>
          </cell>
        </row>
        <row r="288">
          <cell r="M288">
            <v>1509</v>
          </cell>
        </row>
        <row r="289">
          <cell r="M289">
            <v>1509</v>
          </cell>
        </row>
        <row r="290">
          <cell r="M290">
            <v>1509</v>
          </cell>
        </row>
        <row r="291">
          <cell r="M291">
            <v>1509</v>
          </cell>
        </row>
        <row r="292">
          <cell r="M292">
            <v>1509</v>
          </cell>
        </row>
        <row r="293">
          <cell r="M293">
            <v>1509</v>
          </cell>
        </row>
        <row r="294">
          <cell r="M294">
            <v>110194</v>
          </cell>
        </row>
        <row r="295">
          <cell r="M295">
            <v>3358475</v>
          </cell>
        </row>
        <row r="296">
          <cell r="M296">
            <v>2521310</v>
          </cell>
        </row>
        <row r="297">
          <cell r="M297">
            <v>918076</v>
          </cell>
        </row>
        <row r="298">
          <cell r="M298">
            <v>7936</v>
          </cell>
        </row>
        <row r="299">
          <cell r="M299">
            <v>280052</v>
          </cell>
        </row>
        <row r="300">
          <cell r="M300">
            <v>119891</v>
          </cell>
        </row>
        <row r="301">
          <cell r="M301">
            <v>41088</v>
          </cell>
        </row>
        <row r="302">
          <cell r="M302">
            <v>2361820</v>
          </cell>
        </row>
        <row r="303">
          <cell r="M303">
            <v>3755</v>
          </cell>
        </row>
        <row r="304">
          <cell r="M304">
            <v>5522</v>
          </cell>
        </row>
        <row r="305">
          <cell r="M305">
            <v>98147</v>
          </cell>
        </row>
        <row r="306">
          <cell r="M306">
            <v>4700025</v>
          </cell>
        </row>
        <row r="307">
          <cell r="M307">
            <v>3541652</v>
          </cell>
        </row>
        <row r="308">
          <cell r="M308">
            <v>11921990</v>
          </cell>
        </row>
        <row r="309">
          <cell r="M309">
            <v>1127363</v>
          </cell>
        </row>
        <row r="310">
          <cell r="M310">
            <v>226469</v>
          </cell>
        </row>
        <row r="311">
          <cell r="M311">
            <v>7556199</v>
          </cell>
        </row>
        <row r="312">
          <cell r="M312">
            <v>2931504</v>
          </cell>
        </row>
        <row r="313">
          <cell r="M313">
            <v>77308</v>
          </cell>
        </row>
        <row r="314">
          <cell r="M314">
            <v>2366</v>
          </cell>
        </row>
        <row r="315">
          <cell r="M315">
            <v>31987</v>
          </cell>
        </row>
        <row r="316">
          <cell r="M316">
            <v>529190</v>
          </cell>
        </row>
        <row r="317">
          <cell r="M317">
            <v>2895116</v>
          </cell>
        </row>
        <row r="318">
          <cell r="M318">
            <v>7389919</v>
          </cell>
        </row>
        <row r="319">
          <cell r="M319">
            <v>7743182</v>
          </cell>
        </row>
        <row r="320">
          <cell r="M320">
            <v>10440092</v>
          </cell>
        </row>
        <row r="321">
          <cell r="M321">
            <v>1101717</v>
          </cell>
        </row>
        <row r="322">
          <cell r="M322">
            <v>9514</v>
          </cell>
        </row>
        <row r="323">
          <cell r="M323">
            <v>12844916</v>
          </cell>
        </row>
        <row r="324">
          <cell r="M324">
            <v>12844916</v>
          </cell>
        </row>
        <row r="325">
          <cell r="M325">
            <v>1509</v>
          </cell>
        </row>
        <row r="326">
          <cell r="M326">
            <v>284610</v>
          </cell>
        </row>
        <row r="327">
          <cell r="M327">
            <v>21984</v>
          </cell>
        </row>
        <row r="328">
          <cell r="M328">
            <v>55194</v>
          </cell>
        </row>
        <row r="329">
          <cell r="M329">
            <v>4131</v>
          </cell>
        </row>
        <row r="330">
          <cell r="M330">
            <v>110022</v>
          </cell>
        </row>
        <row r="331">
          <cell r="M331">
            <v>110022</v>
          </cell>
        </row>
        <row r="332">
          <cell r="M332">
            <v>7363</v>
          </cell>
        </row>
        <row r="333">
          <cell r="M333">
            <v>128464</v>
          </cell>
        </row>
        <row r="334">
          <cell r="M334">
            <v>4542</v>
          </cell>
        </row>
        <row r="335">
          <cell r="M335">
            <v>20555</v>
          </cell>
        </row>
        <row r="336">
          <cell r="M336">
            <v>27017</v>
          </cell>
        </row>
        <row r="337">
          <cell r="M337">
            <v>27115</v>
          </cell>
        </row>
        <row r="338">
          <cell r="M338">
            <v>15014</v>
          </cell>
        </row>
        <row r="339">
          <cell r="M339">
            <v>1509</v>
          </cell>
        </row>
        <row r="340">
          <cell r="M340">
            <v>1509</v>
          </cell>
        </row>
        <row r="341">
          <cell r="M341">
            <v>1497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>
            <v>0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ля ГАКа"/>
      <sheetName val="20"/>
      <sheetName val="Лист1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ВВОД"/>
      <sheetName val="Нормы"/>
      <sheetName val="Реализ."/>
      <sheetName val="затраты"/>
      <sheetName val="Фин.итог"/>
      <sheetName val="амортизация"/>
      <sheetName val="налоги"/>
      <sheetName val="2010 год (без НДС)"/>
      <sheetName val="2010 год"/>
      <sheetName val="Фориш 2003"/>
      <sheetName val="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1 (с обоснованием)"/>
      <sheetName val="П2"/>
      <sheetName val="П4"/>
      <sheetName val="П5"/>
      <sheetName val="П6"/>
      <sheetName val="П7"/>
      <sheetName val="П8"/>
      <sheetName val="Лист4"/>
      <sheetName val="УП (факт)"/>
      <sheetName val="Цены"/>
      <sheetName val="полуфабрикаты"/>
      <sheetName val="аммиак"/>
      <sheetName val="карбамид"/>
      <sheetName val="Тов"/>
      <sheetName val="Платежи по кредитам"/>
      <sheetName val="Чистая прибыль"/>
      <sheetName val="Налог на землю"/>
      <sheetName val="Налог на имущество"/>
      <sheetName val="Плата за воду"/>
      <sheetName val="бойлеры и отопление (ТЭЦ)"/>
      <sheetName val="бойлеры и отопление (ПВП)"/>
      <sheetName val="освещение и вентиляция"/>
      <sheetName val="водоснабжение"/>
      <sheetName val="Канализация"/>
      <sheetName val="Пред"/>
      <sheetName val="Sheet1"/>
      <sheetName val="УП (осн)"/>
      <sheetName val="УП (вспом)"/>
      <sheetName val="УП (обслуж)"/>
      <sheetName val="ФО"/>
      <sheetName val="Расп.пар"/>
      <sheetName val="Расч.пара"/>
      <sheetName val="ЭЛ"/>
      <sheetName val="Бал"/>
      <sheetName val="Раствор Кар"/>
      <sheetName val="КАС"/>
      <sheetName val="КарТНПфас"/>
      <sheetName val="Раствор АС"/>
      <sheetName val="АК"/>
      <sheetName val="АС"/>
      <sheetName val="АФУ"/>
      <sheetName val="Нитрат натрия"/>
      <sheetName val="ДАЦдд"/>
      <sheetName val="УАдав"/>
      <sheetName val="РУКДав"/>
      <sheetName val="КФС"/>
      <sheetName val="ХМД"/>
      <sheetName val="Супер-ХМДж"/>
      <sheetName val="УзДЭФ"/>
      <sheetName val="Гипохлорит натрия"/>
      <sheetName val="ХН"/>
      <sheetName val="Канистры"/>
      <sheetName val="Стир"/>
      <sheetName val="Мешки"/>
      <sheetName val="НКС"/>
      <sheetName val="Уг"/>
      <sheetName val="Сл"/>
      <sheetName val="КНС"/>
      <sheetName val="КФ-МТ"/>
      <sheetName val="КФЖ"/>
      <sheetName val="ПАН"/>
      <sheetName val="ВДЭК-У"/>
      <sheetName val="МКЦ"/>
      <sheetName val="известь"/>
      <sheetName val="Ам"/>
      <sheetName val="Кар"/>
      <sheetName val="Сув"/>
      <sheetName val="Воздух 625"/>
      <sheetName val="Кис"/>
      <sheetName val="Воздух"/>
      <sheetName val="Аз"/>
      <sheetName val="Сода"/>
      <sheetName val="Умяг"/>
      <sheetName val="Обес"/>
      <sheetName val="обесПВП"/>
      <sheetName val="парПВП"/>
      <sheetName val="Холод"/>
      <sheetName val="Рассол"/>
      <sheetName val="Эт"/>
      <sheetName val="УАсоб"/>
      <sheetName val="РУКс"/>
      <sheetName val="ДАЦсд"/>
      <sheetName val="Ацетатные нити"/>
    </sheetNames>
    <sheetDataSet>
      <sheetData sheetId="14">
        <row r="35">
          <cell r="D35">
            <v>3228.2214285714285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1"/>
  <sheetViews>
    <sheetView zoomScalePageLayoutView="0" workbookViewId="0" topLeftCell="A46">
      <selection activeCell="J78" activeCellId="1" sqref="F66 I78:J78"/>
    </sheetView>
  </sheetViews>
  <sheetFormatPr defaultColWidth="9.140625" defaultRowHeight="12.75"/>
  <cols>
    <col min="1" max="1" width="2.421875" style="0" bestFit="1" customWidth="1"/>
    <col min="2" max="2" width="31.8515625" style="0" customWidth="1"/>
    <col min="3" max="3" width="17.8515625" style="0" bestFit="1" customWidth="1"/>
    <col min="4" max="4" width="14.140625" style="0" bestFit="1" customWidth="1"/>
    <col min="5" max="5" width="16.28125" style="0" bestFit="1" customWidth="1"/>
    <col min="6" max="6" width="10.28125" style="0" bestFit="1" customWidth="1"/>
    <col min="7" max="7" width="10.57421875" style="0" bestFit="1" customWidth="1"/>
    <col min="8" max="8" width="8.8515625" style="0" bestFit="1" customWidth="1"/>
    <col min="9" max="9" width="10.7109375" style="0" bestFit="1" customWidth="1"/>
  </cols>
  <sheetData>
    <row r="1" s="3" customFormat="1" ht="12.75"/>
    <row r="2" spans="2:3" s="3" customFormat="1" ht="13.5" thickBot="1">
      <c r="B2" s="2" t="s">
        <v>121</v>
      </c>
      <c r="C2" s="3" t="e">
        <f>#REF!</f>
        <v>#REF!</v>
      </c>
    </row>
    <row r="3" spans="1:9" s="3" customFormat="1" ht="12.75">
      <c r="A3" s="5"/>
      <c r="B3" s="6" t="s">
        <v>8</v>
      </c>
      <c r="C3" s="20" t="s">
        <v>174</v>
      </c>
      <c r="D3" s="20"/>
      <c r="E3" s="20" t="s">
        <v>175</v>
      </c>
      <c r="F3" s="20"/>
      <c r="G3" s="20" t="s">
        <v>176</v>
      </c>
      <c r="H3" s="20"/>
      <c r="I3" s="21"/>
    </row>
    <row r="4" spans="1:9" s="3" customFormat="1" ht="38.25">
      <c r="A4" s="7"/>
      <c r="B4" s="4"/>
      <c r="C4" s="4" t="s">
        <v>38</v>
      </c>
      <c r="D4" s="4" t="s">
        <v>20</v>
      </c>
      <c r="E4" s="4" t="s">
        <v>38</v>
      </c>
      <c r="F4" s="4" t="s">
        <v>136</v>
      </c>
      <c r="G4" s="4" t="s">
        <v>38</v>
      </c>
      <c r="H4" s="4" t="s">
        <v>126</v>
      </c>
      <c r="I4" s="8" t="s">
        <v>137</v>
      </c>
    </row>
    <row r="5" spans="1:9" s="3" customFormat="1" ht="12.75">
      <c r="A5" s="7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8">
        <v>8</v>
      </c>
    </row>
    <row r="6" spans="1:9" s="3" customFormat="1" ht="12.75">
      <c r="A6" s="7" t="s">
        <v>127</v>
      </c>
      <c r="B6" s="4" t="s">
        <v>139</v>
      </c>
      <c r="C6" s="4" t="e">
        <f>#REF!</f>
        <v>#REF!</v>
      </c>
      <c r="D6" s="14" t="e">
        <f>C6/$C9</f>
        <v>#REF!</v>
      </c>
      <c r="E6" s="4" t="e">
        <f>#REF!</f>
        <v>#REF!</v>
      </c>
      <c r="F6" s="14" t="e">
        <f>E6/$E9</f>
        <v>#REF!</v>
      </c>
      <c r="G6" s="4" t="e">
        <f>E6-C6</f>
        <v>#REF!</v>
      </c>
      <c r="H6" s="13" t="e">
        <f>F6-D6</f>
        <v>#REF!</v>
      </c>
      <c r="I6" s="36" t="e">
        <f aca="true" t="shared" si="0" ref="I6:I14">G6/C6</f>
        <v>#REF!</v>
      </c>
    </row>
    <row r="7" spans="1:9" s="3" customFormat="1" ht="12.75">
      <c r="A7" s="7" t="s">
        <v>128</v>
      </c>
      <c r="B7" s="4" t="s">
        <v>141</v>
      </c>
      <c r="C7" s="4" t="e">
        <f>#REF!</f>
        <v>#REF!</v>
      </c>
      <c r="D7" s="14" t="e">
        <f>C7/$C9</f>
        <v>#REF!</v>
      </c>
      <c r="E7" s="4" t="e">
        <f>#REF!</f>
        <v>#REF!</v>
      </c>
      <c r="F7" s="14" t="e">
        <f>E7/$E9</f>
        <v>#REF!</v>
      </c>
      <c r="G7" s="4" t="e">
        <f>E7-C7</f>
        <v>#REF!</v>
      </c>
      <c r="H7" s="13" t="e">
        <f>F7-D7</f>
        <v>#REF!</v>
      </c>
      <c r="I7" s="36" t="e">
        <f t="shared" si="0"/>
        <v>#REF!</v>
      </c>
    </row>
    <row r="8" spans="1:9" s="3" customFormat="1" ht="13.5" thickBot="1">
      <c r="A8" s="23"/>
      <c r="B8" s="22" t="s">
        <v>13</v>
      </c>
      <c r="C8" s="22" t="e">
        <f>C6+C7</f>
        <v>#REF!</v>
      </c>
      <c r="D8" s="22"/>
      <c r="E8" s="22" t="e">
        <f>E6+E7</f>
        <v>#REF!</v>
      </c>
      <c r="F8" s="22"/>
      <c r="G8" s="22" t="e">
        <f>G6+G7</f>
        <v>#REF!</v>
      </c>
      <c r="H8" s="22"/>
      <c r="I8" s="44" t="e">
        <f t="shared" si="0"/>
        <v>#REF!</v>
      </c>
    </row>
    <row r="9" spans="1:9" s="3" customFormat="1" ht="12.75">
      <c r="A9" s="5" t="s">
        <v>129</v>
      </c>
      <c r="B9" s="6" t="s">
        <v>138</v>
      </c>
      <c r="C9" s="6" t="e">
        <f>#REF!</f>
        <v>#REF!</v>
      </c>
      <c r="D9" s="34">
        <v>1</v>
      </c>
      <c r="E9" s="6" t="e">
        <f>#REF!</f>
        <v>#REF!</v>
      </c>
      <c r="F9" s="34">
        <v>1</v>
      </c>
      <c r="G9" s="6" t="e">
        <f aca="true" t="shared" si="1" ref="G9:H14">E9-C9</f>
        <v>#REF!</v>
      </c>
      <c r="H9" s="33">
        <f t="shared" si="1"/>
        <v>0</v>
      </c>
      <c r="I9" s="35" t="e">
        <f t="shared" si="0"/>
        <v>#REF!</v>
      </c>
    </row>
    <row r="10" spans="1:9" s="3" customFormat="1" ht="12.75">
      <c r="A10" s="7" t="s">
        <v>130</v>
      </c>
      <c r="B10" s="4" t="s">
        <v>140</v>
      </c>
      <c r="C10" s="4" t="e">
        <f>#REF!+#REF!-#REF!</f>
        <v>#REF!</v>
      </c>
      <c r="D10" s="14" t="e">
        <f>C10/$C9</f>
        <v>#REF!</v>
      </c>
      <c r="E10" s="4" t="e">
        <f>#REF!+#REF!-#REF!</f>
        <v>#REF!</v>
      </c>
      <c r="F10" s="14" t="e">
        <f>E10/$E9</f>
        <v>#REF!</v>
      </c>
      <c r="G10" s="4" t="e">
        <f t="shared" si="1"/>
        <v>#REF!</v>
      </c>
      <c r="H10" s="13" t="e">
        <f t="shared" si="1"/>
        <v>#REF!</v>
      </c>
      <c r="I10" s="36" t="e">
        <f t="shared" si="0"/>
        <v>#REF!</v>
      </c>
    </row>
    <row r="11" spans="1:9" s="3" customFormat="1" ht="26.25" thickBot="1">
      <c r="A11" s="10" t="s">
        <v>131</v>
      </c>
      <c r="B11" s="11" t="s">
        <v>16</v>
      </c>
      <c r="C11" s="11" t="e">
        <f>#REF!</f>
        <v>#REF!</v>
      </c>
      <c r="D11" s="18" t="e">
        <f>C11/$C9</f>
        <v>#REF!</v>
      </c>
      <c r="E11" s="11" t="e">
        <f>#REF!</f>
        <v>#REF!</v>
      </c>
      <c r="F11" s="18" t="e">
        <f>E11/$E9</f>
        <v>#REF!</v>
      </c>
      <c r="G11" s="11" t="e">
        <f>E11-C11</f>
        <v>#REF!</v>
      </c>
      <c r="H11" s="37" t="e">
        <f>F11-D11</f>
        <v>#REF!</v>
      </c>
      <c r="I11" s="38" t="e">
        <f t="shared" si="0"/>
        <v>#REF!</v>
      </c>
    </row>
    <row r="12" spans="1:9" s="3" customFormat="1" ht="12.75">
      <c r="A12" s="39" t="s">
        <v>132</v>
      </c>
      <c r="B12" s="40" t="s">
        <v>142</v>
      </c>
      <c r="C12" s="40" t="e">
        <f>#REF!</f>
        <v>#REF!</v>
      </c>
      <c r="D12" s="41" t="e">
        <f>C12/$C9</f>
        <v>#REF!</v>
      </c>
      <c r="E12" s="40" t="e">
        <f>#REF!</f>
        <v>#REF!</v>
      </c>
      <c r="F12" s="41" t="e">
        <f>E12/$E9</f>
        <v>#REF!</v>
      </c>
      <c r="G12" s="40" t="e">
        <f t="shared" si="1"/>
        <v>#REF!</v>
      </c>
      <c r="H12" s="42" t="e">
        <f t="shared" si="1"/>
        <v>#REF!</v>
      </c>
      <c r="I12" s="43" t="e">
        <f t="shared" si="0"/>
        <v>#REF!</v>
      </c>
    </row>
    <row r="13" spans="1:9" ht="12.75">
      <c r="A13" s="7" t="s">
        <v>133</v>
      </c>
      <c r="B13" s="4" t="s">
        <v>124</v>
      </c>
      <c r="C13" s="4" t="e">
        <f>#REF!</f>
        <v>#REF!</v>
      </c>
      <c r="D13" s="14" t="e">
        <f>C13/$C9</f>
        <v>#REF!</v>
      </c>
      <c r="E13" s="4" t="e">
        <f>#REF!</f>
        <v>#REF!</v>
      </c>
      <c r="F13" s="14" t="e">
        <f>E13/$E9</f>
        <v>#REF!</v>
      </c>
      <c r="G13" s="4" t="e">
        <f t="shared" si="1"/>
        <v>#REF!</v>
      </c>
      <c r="H13" s="13" t="e">
        <f t="shared" si="1"/>
        <v>#REF!</v>
      </c>
      <c r="I13" s="36" t="e">
        <f t="shared" si="0"/>
        <v>#REF!</v>
      </c>
    </row>
    <row r="14" spans="1:9" ht="13.5" thickBot="1">
      <c r="A14" s="10" t="s">
        <v>134</v>
      </c>
      <c r="B14" s="11" t="s">
        <v>143</v>
      </c>
      <c r="C14" s="11" t="e">
        <f>#REF!</f>
        <v>#REF!</v>
      </c>
      <c r="D14" s="18" t="e">
        <f>C14/$C9</f>
        <v>#REF!</v>
      </c>
      <c r="E14" s="11" t="e">
        <f>#REF!</f>
        <v>#REF!</v>
      </c>
      <c r="F14" s="18" t="e">
        <f>E14/$E9</f>
        <v>#REF!</v>
      </c>
      <c r="G14" s="11" t="e">
        <f t="shared" si="1"/>
        <v>#REF!</v>
      </c>
      <c r="H14" s="37" t="e">
        <f t="shared" si="1"/>
        <v>#REF!</v>
      </c>
      <c r="I14" s="38" t="e">
        <f t="shared" si="0"/>
        <v>#REF!</v>
      </c>
    </row>
    <row r="15" s="1" customFormat="1" ht="12.75">
      <c r="D15" s="24"/>
    </row>
    <row r="16" s="3" customFormat="1" ht="13.5" thickBot="1"/>
    <row r="17" spans="1:5" s="3" customFormat="1" ht="12.75">
      <c r="A17" s="15"/>
      <c r="B17" s="29"/>
      <c r="C17" s="16" t="s">
        <v>17</v>
      </c>
      <c r="D17" s="16"/>
      <c r="E17" s="17" t="s">
        <v>17</v>
      </c>
    </row>
    <row r="18" spans="1:5" s="3" customFormat="1" ht="12.75">
      <c r="A18" s="9"/>
      <c r="B18" s="28">
        <v>1</v>
      </c>
      <c r="C18" s="27">
        <v>2</v>
      </c>
      <c r="D18" s="27">
        <v>3</v>
      </c>
      <c r="E18" s="30">
        <v>4</v>
      </c>
    </row>
    <row r="19" spans="1:5" s="3" customFormat="1" ht="38.25">
      <c r="A19" s="7" t="s">
        <v>127</v>
      </c>
      <c r="B19" s="4" t="s">
        <v>18</v>
      </c>
      <c r="C19" s="4" t="e">
        <f>IF((#REF!+#REF!)/2&lt;0,(#REF!+#REF!)/2,0)</f>
        <v>#REF!</v>
      </c>
      <c r="D19" s="4" t="s">
        <v>19</v>
      </c>
      <c r="E19" s="8" t="e">
        <f>IF((#REF!+#REF!)/2&gt;0,(#REF!+#REF!)/2,0)</f>
        <v>#REF!</v>
      </c>
    </row>
    <row r="20" spans="1:5" s="3" customFormat="1" ht="38.25">
      <c r="A20" s="7" t="s">
        <v>128</v>
      </c>
      <c r="B20" s="4" t="s">
        <v>25</v>
      </c>
      <c r="C20" s="4" t="e">
        <f>IF((#REF!+#REF!)/2&gt;=0,(#REF!+#REF!)/2,0)</f>
        <v>#REF!</v>
      </c>
      <c r="D20" s="4" t="s">
        <v>29</v>
      </c>
      <c r="E20" s="8" t="e">
        <f>IF((#REF!+#REF!)/2&lt;0,(#REF!+#REF!)/2,0)</f>
        <v>#REF!</v>
      </c>
    </row>
    <row r="21" spans="1:5" s="3" customFormat="1" ht="51">
      <c r="A21" s="7" t="s">
        <v>129</v>
      </c>
      <c r="B21" s="4" t="s">
        <v>26</v>
      </c>
      <c r="C21" s="4" t="e">
        <f>IF((#REF!+#REF!)/2&gt;=0,(#REF!+#REF!)/2,0)</f>
        <v>#REF!</v>
      </c>
      <c r="D21" s="4" t="s">
        <v>30</v>
      </c>
      <c r="E21" s="8" t="e">
        <f>IF((#REF!+#REF!)/2&lt;0,(#REF!+#REF!)/2,0)</f>
        <v>#REF!</v>
      </c>
    </row>
    <row r="22" spans="1:5" s="3" customFormat="1" ht="25.5">
      <c r="A22" s="7" t="s">
        <v>130</v>
      </c>
      <c r="B22" s="4" t="s">
        <v>27</v>
      </c>
      <c r="C22" s="4" t="e">
        <f>C19+C20+C21</f>
        <v>#REF!</v>
      </c>
      <c r="D22" s="4" t="s">
        <v>31</v>
      </c>
      <c r="E22" s="8" t="e">
        <f>E19+E20+E21</f>
        <v>#REF!</v>
      </c>
    </row>
    <row r="23" spans="1:5" s="3" customFormat="1" ht="13.5" thickBot="1">
      <c r="A23" s="10" t="s">
        <v>131</v>
      </c>
      <c r="B23" s="11" t="s">
        <v>28</v>
      </c>
      <c r="C23" s="11" t="e">
        <f>IF((C22-E22)&gt;0,C22-E22,0)</f>
        <v>#REF!</v>
      </c>
      <c r="D23" s="11"/>
      <c r="E23" s="12" t="e">
        <f>IF((E22-C22)&gt;0,E22-C22,0)</f>
        <v>#REF!</v>
      </c>
    </row>
    <row r="24" s="3" customFormat="1" ht="12.75"/>
    <row r="25" s="3" customFormat="1" ht="12.75"/>
    <row r="26" s="3" customFormat="1" ht="12.75"/>
    <row r="27" spans="2:3" s="3" customFormat="1" ht="13.5" thickBot="1">
      <c r="B27" s="2" t="s">
        <v>122</v>
      </c>
      <c r="C27" s="3" t="e">
        <f>#REF!</f>
        <v>#REF!</v>
      </c>
    </row>
    <row r="28" spans="1:9" s="3" customFormat="1" ht="12.75">
      <c r="A28" s="5"/>
      <c r="B28" s="6" t="s">
        <v>8</v>
      </c>
      <c r="C28" s="20" t="s">
        <v>174</v>
      </c>
      <c r="D28" s="20"/>
      <c r="E28" s="20" t="s">
        <v>175</v>
      </c>
      <c r="F28" s="20"/>
      <c r="G28" s="20" t="s">
        <v>176</v>
      </c>
      <c r="H28" s="20"/>
      <c r="I28" s="21"/>
    </row>
    <row r="29" spans="1:9" s="3" customFormat="1" ht="38.25">
      <c r="A29" s="7"/>
      <c r="B29" s="4"/>
      <c r="C29" s="4" t="s">
        <v>38</v>
      </c>
      <c r="D29" s="4" t="s">
        <v>20</v>
      </c>
      <c r="E29" s="4" t="s">
        <v>38</v>
      </c>
      <c r="F29" s="4" t="s">
        <v>136</v>
      </c>
      <c r="G29" s="4" t="s">
        <v>38</v>
      </c>
      <c r="H29" s="4" t="s">
        <v>126</v>
      </c>
      <c r="I29" s="8" t="s">
        <v>137</v>
      </c>
    </row>
    <row r="30" spans="1:9" s="3" customFormat="1" ht="12.75">
      <c r="A30" s="7"/>
      <c r="B30" s="4">
        <v>1</v>
      </c>
      <c r="C30" s="4">
        <v>2</v>
      </c>
      <c r="D30" s="4">
        <v>3</v>
      </c>
      <c r="E30" s="4">
        <v>4</v>
      </c>
      <c r="F30" s="4">
        <v>5</v>
      </c>
      <c r="G30" s="4">
        <v>6</v>
      </c>
      <c r="H30" s="4">
        <v>7</v>
      </c>
      <c r="I30" s="8">
        <v>8</v>
      </c>
    </row>
    <row r="31" spans="1:9" s="3" customFormat="1" ht="12.75">
      <c r="A31" s="7" t="s">
        <v>127</v>
      </c>
      <c r="B31" s="4" t="s">
        <v>139</v>
      </c>
      <c r="C31" s="4" t="e">
        <f>#REF!</f>
        <v>#REF!</v>
      </c>
      <c r="D31" s="14" t="e">
        <f>C31/$C34</f>
        <v>#REF!</v>
      </c>
      <c r="E31" s="4" t="e">
        <f>#REF!</f>
        <v>#REF!</v>
      </c>
      <c r="F31" s="14" t="e">
        <f>E31/$E34</f>
        <v>#REF!</v>
      </c>
      <c r="G31" s="4" t="e">
        <f>E31-C31</f>
        <v>#REF!</v>
      </c>
      <c r="H31" s="13" t="e">
        <f>F31-D31</f>
        <v>#REF!</v>
      </c>
      <c r="I31" s="36" t="e">
        <f aca="true" t="shared" si="2" ref="I31:I39">G31/C31</f>
        <v>#REF!</v>
      </c>
    </row>
    <row r="32" spans="1:9" s="3" customFormat="1" ht="12.75">
      <c r="A32" s="7" t="s">
        <v>128</v>
      </c>
      <c r="B32" s="4" t="s">
        <v>141</v>
      </c>
      <c r="C32" s="4" t="e">
        <f>#REF!</f>
        <v>#REF!</v>
      </c>
      <c r="D32" s="14" t="e">
        <f>C32/$C34</f>
        <v>#REF!</v>
      </c>
      <c r="E32" s="4" t="e">
        <f>#REF!</f>
        <v>#REF!</v>
      </c>
      <c r="F32" s="14" t="e">
        <f>E32/$E34</f>
        <v>#REF!</v>
      </c>
      <c r="G32" s="4" t="e">
        <f>E32-C32</f>
        <v>#REF!</v>
      </c>
      <c r="H32" s="13" t="e">
        <f>F32-D32</f>
        <v>#REF!</v>
      </c>
      <c r="I32" s="36" t="e">
        <f t="shared" si="2"/>
        <v>#REF!</v>
      </c>
    </row>
    <row r="33" spans="1:9" s="3" customFormat="1" ht="13.5" thickBot="1">
      <c r="A33" s="23"/>
      <c r="B33" s="22" t="s">
        <v>13</v>
      </c>
      <c r="C33" s="22" t="e">
        <f>C31+C32</f>
        <v>#REF!</v>
      </c>
      <c r="D33" s="22"/>
      <c r="E33" s="22" t="e">
        <f>E31+E32</f>
        <v>#REF!</v>
      </c>
      <c r="F33" s="22"/>
      <c r="G33" s="22" t="e">
        <f>G31+G32</f>
        <v>#REF!</v>
      </c>
      <c r="H33" s="22"/>
      <c r="I33" s="44" t="e">
        <f t="shared" si="2"/>
        <v>#REF!</v>
      </c>
    </row>
    <row r="34" spans="1:9" s="3" customFormat="1" ht="12.75">
      <c r="A34" s="5" t="s">
        <v>129</v>
      </c>
      <c r="B34" s="6" t="s">
        <v>138</v>
      </c>
      <c r="C34" s="6" t="e">
        <f>#REF!</f>
        <v>#REF!</v>
      </c>
      <c r="D34" s="34">
        <v>1</v>
      </c>
      <c r="E34" s="6" t="e">
        <f>#REF!</f>
        <v>#REF!</v>
      </c>
      <c r="F34" s="34">
        <v>1</v>
      </c>
      <c r="G34" s="6" t="e">
        <f aca="true" t="shared" si="3" ref="G34:G39">E34-C34</f>
        <v>#REF!</v>
      </c>
      <c r="H34" s="33">
        <f aca="true" t="shared" si="4" ref="H34:H39">F34-D34</f>
        <v>0</v>
      </c>
      <c r="I34" s="35" t="e">
        <f t="shared" si="2"/>
        <v>#REF!</v>
      </c>
    </row>
    <row r="35" spans="1:9" s="3" customFormat="1" ht="12.75">
      <c r="A35" s="7" t="s">
        <v>130</v>
      </c>
      <c r="B35" s="4" t="s">
        <v>140</v>
      </c>
      <c r="C35" s="4" t="e">
        <f>#REF!+#REF!-#REF!</f>
        <v>#REF!</v>
      </c>
      <c r="D35" s="14" t="e">
        <f>C35/$C34</f>
        <v>#REF!</v>
      </c>
      <c r="E35" s="4" t="e">
        <f>#REF!+#REF!-#REF!</f>
        <v>#REF!</v>
      </c>
      <c r="F35" s="14" t="e">
        <f>E35/$E34</f>
        <v>#REF!</v>
      </c>
      <c r="G35" s="4" t="e">
        <f t="shared" si="3"/>
        <v>#REF!</v>
      </c>
      <c r="H35" s="13" t="e">
        <f t="shared" si="4"/>
        <v>#REF!</v>
      </c>
      <c r="I35" s="36" t="e">
        <f t="shared" si="2"/>
        <v>#REF!</v>
      </c>
    </row>
    <row r="36" spans="1:9" s="3" customFormat="1" ht="26.25" thickBot="1">
      <c r="A36" s="10" t="s">
        <v>131</v>
      </c>
      <c r="B36" s="11" t="s">
        <v>16</v>
      </c>
      <c r="C36" s="11" t="e">
        <f>#REF!</f>
        <v>#REF!</v>
      </c>
      <c r="D36" s="18" t="e">
        <f>C36/$C34</f>
        <v>#REF!</v>
      </c>
      <c r="E36" s="11" t="e">
        <f>#REF!</f>
        <v>#REF!</v>
      </c>
      <c r="F36" s="18" t="e">
        <f>E36/$E34</f>
        <v>#REF!</v>
      </c>
      <c r="G36" s="11" t="e">
        <f t="shared" si="3"/>
        <v>#REF!</v>
      </c>
      <c r="H36" s="37" t="e">
        <f t="shared" si="4"/>
        <v>#REF!</v>
      </c>
      <c r="I36" s="38" t="e">
        <f t="shared" si="2"/>
        <v>#REF!</v>
      </c>
    </row>
    <row r="37" spans="1:9" s="3" customFormat="1" ht="12.75">
      <c r="A37" s="39" t="s">
        <v>132</v>
      </c>
      <c r="B37" s="40" t="s">
        <v>142</v>
      </c>
      <c r="C37" s="40" t="e">
        <f>#REF!</f>
        <v>#REF!</v>
      </c>
      <c r="D37" s="41" t="e">
        <f>C37/$C34</f>
        <v>#REF!</v>
      </c>
      <c r="E37" s="40" t="e">
        <f>#REF!</f>
        <v>#REF!</v>
      </c>
      <c r="F37" s="41" t="e">
        <f>E37/$E34</f>
        <v>#REF!</v>
      </c>
      <c r="G37" s="40" t="e">
        <f t="shared" si="3"/>
        <v>#REF!</v>
      </c>
      <c r="H37" s="42" t="e">
        <f t="shared" si="4"/>
        <v>#REF!</v>
      </c>
      <c r="I37" s="43" t="e">
        <f t="shared" si="2"/>
        <v>#REF!</v>
      </c>
    </row>
    <row r="38" spans="1:9" ht="12.75">
      <c r="A38" s="7" t="s">
        <v>133</v>
      </c>
      <c r="B38" s="4" t="s">
        <v>124</v>
      </c>
      <c r="C38" s="4" t="e">
        <f>#REF!</f>
        <v>#REF!</v>
      </c>
      <c r="D38" s="14" t="e">
        <f>C38/$C34</f>
        <v>#REF!</v>
      </c>
      <c r="E38" s="4" t="e">
        <f>#REF!</f>
        <v>#REF!</v>
      </c>
      <c r="F38" s="14" t="e">
        <f>E38/$E34</f>
        <v>#REF!</v>
      </c>
      <c r="G38" s="4" t="e">
        <f t="shared" si="3"/>
        <v>#REF!</v>
      </c>
      <c r="H38" s="13" t="e">
        <f t="shared" si="4"/>
        <v>#REF!</v>
      </c>
      <c r="I38" s="36" t="e">
        <f t="shared" si="2"/>
        <v>#REF!</v>
      </c>
    </row>
    <row r="39" spans="1:9" ht="13.5" thickBot="1">
      <c r="A39" s="10" t="s">
        <v>134</v>
      </c>
      <c r="B39" s="11" t="s">
        <v>143</v>
      </c>
      <c r="C39" s="11" t="e">
        <f>#REF!</f>
        <v>#REF!</v>
      </c>
      <c r="D39" s="18" t="e">
        <f>C39/$C34</f>
        <v>#REF!</v>
      </c>
      <c r="E39" s="11" t="e">
        <f>#REF!</f>
        <v>#REF!</v>
      </c>
      <c r="F39" s="18" t="e">
        <f>E39/$E34</f>
        <v>#REF!</v>
      </c>
      <c r="G39" s="11" t="e">
        <f t="shared" si="3"/>
        <v>#REF!</v>
      </c>
      <c r="H39" s="37" t="e">
        <f t="shared" si="4"/>
        <v>#REF!</v>
      </c>
      <c r="I39" s="38" t="e">
        <f t="shared" si="2"/>
        <v>#REF!</v>
      </c>
    </row>
    <row r="40" s="1" customFormat="1" ht="13.5" thickBot="1">
      <c r="D40" s="24"/>
    </row>
    <row r="41" spans="1:5" s="3" customFormat="1" ht="12.75">
      <c r="A41" s="15"/>
      <c r="B41" s="29"/>
      <c r="C41" s="16" t="s">
        <v>17</v>
      </c>
      <c r="D41" s="16"/>
      <c r="E41" s="17" t="s">
        <v>17</v>
      </c>
    </row>
    <row r="42" spans="1:5" s="3" customFormat="1" ht="12.75">
      <c r="A42" s="9"/>
      <c r="B42" s="28">
        <v>1</v>
      </c>
      <c r="C42" s="27">
        <v>2</v>
      </c>
      <c r="D42" s="27">
        <v>3</v>
      </c>
      <c r="E42" s="30">
        <v>4</v>
      </c>
    </row>
    <row r="43" spans="1:5" s="3" customFormat="1" ht="38.25">
      <c r="A43" s="7" t="s">
        <v>127</v>
      </c>
      <c r="B43" s="4" t="s">
        <v>18</v>
      </c>
      <c r="C43" s="4" t="e">
        <f>IF((#REF!+#REF!)/2&lt;0,(#REF!+#REF!)/2,0)</f>
        <v>#REF!</v>
      </c>
      <c r="D43" s="4" t="s">
        <v>19</v>
      </c>
      <c r="E43" s="8" t="e">
        <f>IF((#REF!+#REF!)/2&gt;0,(#REF!+#REF!)/2,0)</f>
        <v>#REF!</v>
      </c>
    </row>
    <row r="44" spans="1:5" s="3" customFormat="1" ht="38.25">
      <c r="A44" s="7" t="s">
        <v>128</v>
      </c>
      <c r="B44" s="4" t="s">
        <v>25</v>
      </c>
      <c r="C44" s="4" t="e">
        <f>IF((#REF!+#REF!)/2&gt;=0,(#REF!+#REF!)/2,0)</f>
        <v>#REF!</v>
      </c>
      <c r="D44" s="4" t="s">
        <v>29</v>
      </c>
      <c r="E44" s="8" t="e">
        <f>IF((#REF!+#REF!)/2&lt;0,(#REF!+#REF!)/2,0)</f>
        <v>#REF!</v>
      </c>
    </row>
    <row r="45" spans="1:5" s="3" customFormat="1" ht="51">
      <c r="A45" s="7" t="s">
        <v>129</v>
      </c>
      <c r="B45" s="4" t="s">
        <v>26</v>
      </c>
      <c r="C45" s="4" t="e">
        <f>IF((#REF!+#REF!)/2&gt;=0,(#REF!+#REF!)/2,0)</f>
        <v>#REF!</v>
      </c>
      <c r="D45" s="4" t="s">
        <v>30</v>
      </c>
      <c r="E45" s="8" t="e">
        <f>IF((#REF!+#REF!)/2&lt;0,(#REF!+#REF!)/2,0)</f>
        <v>#REF!</v>
      </c>
    </row>
    <row r="46" spans="1:5" s="3" customFormat="1" ht="25.5">
      <c r="A46" s="7" t="s">
        <v>130</v>
      </c>
      <c r="B46" s="4" t="s">
        <v>27</v>
      </c>
      <c r="C46" s="4" t="e">
        <f>C43+C44+C45</f>
        <v>#REF!</v>
      </c>
      <c r="D46" s="4" t="s">
        <v>31</v>
      </c>
      <c r="E46" s="8" t="e">
        <f>E43+E44+E45</f>
        <v>#REF!</v>
      </c>
    </row>
    <row r="47" spans="1:5" s="3" customFormat="1" ht="13.5" thickBot="1">
      <c r="A47" s="10" t="s">
        <v>131</v>
      </c>
      <c r="B47" s="11" t="s">
        <v>28</v>
      </c>
      <c r="C47" s="11" t="e">
        <f>IF((C46-E46)&gt;0,C46-E46,0)</f>
        <v>#REF!</v>
      </c>
      <c r="D47" s="11"/>
      <c r="E47" s="12" t="e">
        <f>IF((E46-C46)&gt;0,E46-C46,0)</f>
        <v>#REF!</v>
      </c>
    </row>
    <row r="48" s="1" customFormat="1" ht="12.75">
      <c r="B48" s="25"/>
    </row>
    <row r="49" spans="2:5" s="1" customFormat="1" ht="12.75">
      <c r="B49" s="25"/>
      <c r="E49" s="26"/>
    </row>
    <row r="50" s="31" customFormat="1" ht="12.75">
      <c r="B50" s="32"/>
    </row>
    <row r="51" spans="2:3" s="3" customFormat="1" ht="13.5" thickBot="1">
      <c r="B51" s="2" t="s">
        <v>121</v>
      </c>
      <c r="C51" s="3" t="e">
        <f>#REF!</f>
        <v>#REF!</v>
      </c>
    </row>
    <row r="52" spans="1:9" s="3" customFormat="1" ht="12.75">
      <c r="A52" s="5"/>
      <c r="B52" s="6" t="s">
        <v>8</v>
      </c>
      <c r="C52" s="20" t="s">
        <v>174</v>
      </c>
      <c r="D52" s="20"/>
      <c r="E52" s="20" t="s">
        <v>175</v>
      </c>
      <c r="F52" s="20"/>
      <c r="G52" s="20" t="s">
        <v>176</v>
      </c>
      <c r="H52" s="20"/>
      <c r="I52" s="21"/>
    </row>
    <row r="53" spans="1:9" s="3" customFormat="1" ht="38.25">
      <c r="A53" s="7"/>
      <c r="B53" s="4"/>
      <c r="C53" s="4" t="s">
        <v>38</v>
      </c>
      <c r="D53" s="4" t="s">
        <v>20</v>
      </c>
      <c r="E53" s="4" t="s">
        <v>38</v>
      </c>
      <c r="F53" s="4" t="s">
        <v>136</v>
      </c>
      <c r="G53" s="4" t="s">
        <v>38</v>
      </c>
      <c r="H53" s="4" t="s">
        <v>126</v>
      </c>
      <c r="I53" s="8" t="s">
        <v>137</v>
      </c>
    </row>
    <row r="54" spans="1:9" s="3" customFormat="1" ht="12.75">
      <c r="A54" s="7"/>
      <c r="B54" s="4">
        <v>1</v>
      </c>
      <c r="C54" s="4">
        <v>2</v>
      </c>
      <c r="D54" s="4">
        <v>3</v>
      </c>
      <c r="E54" s="4">
        <v>4</v>
      </c>
      <c r="F54" s="4">
        <v>5</v>
      </c>
      <c r="G54" s="4">
        <v>6</v>
      </c>
      <c r="H54" s="4">
        <v>7</v>
      </c>
      <c r="I54" s="8">
        <v>8</v>
      </c>
    </row>
    <row r="55" spans="1:9" s="3" customFormat="1" ht="12.75">
      <c r="A55" s="7" t="s">
        <v>127</v>
      </c>
      <c r="B55" s="4" t="s">
        <v>139</v>
      </c>
      <c r="C55" s="4" t="e">
        <f>#REF!</f>
        <v>#REF!</v>
      </c>
      <c r="D55" s="14" t="e">
        <f>C55/$C58</f>
        <v>#REF!</v>
      </c>
      <c r="E55" s="4" t="e">
        <f>#REF!</f>
        <v>#REF!</v>
      </c>
      <c r="F55" s="14" t="e">
        <f>E55/$E58</f>
        <v>#REF!</v>
      </c>
      <c r="G55" s="4" t="e">
        <f>E55-C55</f>
        <v>#REF!</v>
      </c>
      <c r="H55" s="13" t="e">
        <f>F55-D55</f>
        <v>#REF!</v>
      </c>
      <c r="I55" s="36" t="e">
        <f aca="true" t="shared" si="5" ref="I55:I63">G55/C55</f>
        <v>#REF!</v>
      </c>
    </row>
    <row r="56" spans="1:9" s="3" customFormat="1" ht="12.75">
      <c r="A56" s="7" t="s">
        <v>128</v>
      </c>
      <c r="B56" s="4" t="s">
        <v>141</v>
      </c>
      <c r="C56" s="4" t="e">
        <f>#REF!</f>
        <v>#REF!</v>
      </c>
      <c r="D56" s="14" t="e">
        <f>C56/$C58</f>
        <v>#REF!</v>
      </c>
      <c r="E56" s="4" t="e">
        <f>#REF!</f>
        <v>#REF!</v>
      </c>
      <c r="F56" s="14" t="e">
        <f>E56/$E58</f>
        <v>#REF!</v>
      </c>
      <c r="G56" s="4" t="e">
        <f>E56-C56</f>
        <v>#REF!</v>
      </c>
      <c r="H56" s="13" t="e">
        <f>F56-D56</f>
        <v>#REF!</v>
      </c>
      <c r="I56" s="36" t="e">
        <f t="shared" si="5"/>
        <v>#REF!</v>
      </c>
    </row>
    <row r="57" spans="1:9" s="3" customFormat="1" ht="13.5" thickBot="1">
      <c r="A57" s="23"/>
      <c r="B57" s="22" t="s">
        <v>13</v>
      </c>
      <c r="C57" s="22" t="e">
        <f>C55+C56</f>
        <v>#REF!</v>
      </c>
      <c r="D57" s="22"/>
      <c r="E57" s="22" t="e">
        <f>E55+E56</f>
        <v>#REF!</v>
      </c>
      <c r="F57" s="22"/>
      <c r="G57" s="22" t="e">
        <f>G55+G56</f>
        <v>#REF!</v>
      </c>
      <c r="H57" s="22"/>
      <c r="I57" s="44" t="e">
        <f t="shared" si="5"/>
        <v>#REF!</v>
      </c>
    </row>
    <row r="58" spans="1:9" s="3" customFormat="1" ht="12.75">
      <c r="A58" s="5" t="s">
        <v>129</v>
      </c>
      <c r="B58" s="6" t="s">
        <v>138</v>
      </c>
      <c r="C58" s="6" t="e">
        <f>#REF!</f>
        <v>#REF!</v>
      </c>
      <c r="D58" s="34">
        <v>1</v>
      </c>
      <c r="E58" s="6" t="e">
        <f>#REF!</f>
        <v>#REF!</v>
      </c>
      <c r="F58" s="34">
        <v>1</v>
      </c>
      <c r="G58" s="6" t="e">
        <f aca="true" t="shared" si="6" ref="G58:G63">E58-C58</f>
        <v>#REF!</v>
      </c>
      <c r="H58" s="33">
        <f aca="true" t="shared" si="7" ref="H58:H63">F58-D58</f>
        <v>0</v>
      </c>
      <c r="I58" s="35" t="e">
        <f t="shared" si="5"/>
        <v>#REF!</v>
      </c>
    </row>
    <row r="59" spans="1:9" s="3" customFormat="1" ht="12.75">
      <c r="A59" s="7" t="s">
        <v>130</v>
      </c>
      <c r="B59" s="4" t="s">
        <v>140</v>
      </c>
      <c r="C59" s="4" t="e">
        <f>#REF!+#REF!-#REF!</f>
        <v>#REF!</v>
      </c>
      <c r="D59" s="14" t="e">
        <f>C59/$C58</f>
        <v>#REF!</v>
      </c>
      <c r="E59" s="4" t="e">
        <f>#REF!+#REF!-#REF!</f>
        <v>#REF!</v>
      </c>
      <c r="F59" s="14" t="e">
        <f>E59/$E58</f>
        <v>#REF!</v>
      </c>
      <c r="G59" s="4" t="e">
        <f t="shared" si="6"/>
        <v>#REF!</v>
      </c>
      <c r="H59" s="13" t="e">
        <f t="shared" si="7"/>
        <v>#REF!</v>
      </c>
      <c r="I59" s="36" t="e">
        <f t="shared" si="5"/>
        <v>#REF!</v>
      </c>
    </row>
    <row r="60" spans="1:9" s="3" customFormat="1" ht="26.25" thickBot="1">
      <c r="A60" s="10" t="s">
        <v>131</v>
      </c>
      <c r="B60" s="11" t="s">
        <v>16</v>
      </c>
      <c r="C60" s="11" t="e">
        <f>#REF!</f>
        <v>#REF!</v>
      </c>
      <c r="D60" s="18" t="e">
        <f>C60/$C58</f>
        <v>#REF!</v>
      </c>
      <c r="E60" s="11" t="e">
        <f>#REF!</f>
        <v>#REF!</v>
      </c>
      <c r="F60" s="18" t="e">
        <f>E60/$E58</f>
        <v>#REF!</v>
      </c>
      <c r="G60" s="11" t="e">
        <f t="shared" si="6"/>
        <v>#REF!</v>
      </c>
      <c r="H60" s="37" t="e">
        <f t="shared" si="7"/>
        <v>#REF!</v>
      </c>
      <c r="I60" s="38" t="e">
        <f t="shared" si="5"/>
        <v>#REF!</v>
      </c>
    </row>
    <row r="61" spans="1:9" s="3" customFormat="1" ht="12.75">
      <c r="A61" s="39" t="s">
        <v>132</v>
      </c>
      <c r="B61" s="40" t="s">
        <v>142</v>
      </c>
      <c r="C61" s="40" t="e">
        <f>#REF!</f>
        <v>#REF!</v>
      </c>
      <c r="D61" s="41" t="e">
        <f>C61/$C58</f>
        <v>#REF!</v>
      </c>
      <c r="E61" s="40" t="e">
        <f>#REF!</f>
        <v>#REF!</v>
      </c>
      <c r="F61" s="41" t="e">
        <f>E61/$E58</f>
        <v>#REF!</v>
      </c>
      <c r="G61" s="40" t="e">
        <f t="shared" si="6"/>
        <v>#REF!</v>
      </c>
      <c r="H61" s="42" t="e">
        <f t="shared" si="7"/>
        <v>#REF!</v>
      </c>
      <c r="I61" s="43" t="e">
        <f t="shared" si="5"/>
        <v>#REF!</v>
      </c>
    </row>
    <row r="62" spans="1:9" ht="12.75">
      <c r="A62" s="7" t="s">
        <v>133</v>
      </c>
      <c r="B62" s="4" t="s">
        <v>124</v>
      </c>
      <c r="C62" s="4" t="e">
        <f>#REF!</f>
        <v>#REF!</v>
      </c>
      <c r="D62" s="14" t="e">
        <f>C62/$C58</f>
        <v>#REF!</v>
      </c>
      <c r="E62" s="4" t="e">
        <f>#REF!</f>
        <v>#REF!</v>
      </c>
      <c r="F62" s="14" t="e">
        <f>E62/$E58</f>
        <v>#REF!</v>
      </c>
      <c r="G62" s="4" t="e">
        <f t="shared" si="6"/>
        <v>#REF!</v>
      </c>
      <c r="H62" s="13" t="e">
        <f t="shared" si="7"/>
        <v>#REF!</v>
      </c>
      <c r="I62" s="36" t="e">
        <f t="shared" si="5"/>
        <v>#REF!</v>
      </c>
    </row>
    <row r="63" spans="1:9" ht="13.5" thickBot="1">
      <c r="A63" s="10" t="s">
        <v>134</v>
      </c>
      <c r="B63" s="11" t="s">
        <v>143</v>
      </c>
      <c r="C63" s="11" t="e">
        <f>#REF!</f>
        <v>#REF!</v>
      </c>
      <c r="D63" s="18" t="e">
        <f>C63/$C58</f>
        <v>#REF!</v>
      </c>
      <c r="E63" s="11" t="e">
        <f>#REF!</f>
        <v>#REF!</v>
      </c>
      <c r="F63" s="18" t="e">
        <f>E63/$E58</f>
        <v>#REF!</v>
      </c>
      <c r="G63" s="11" t="e">
        <f t="shared" si="6"/>
        <v>#REF!</v>
      </c>
      <c r="H63" s="37" t="e">
        <f t="shared" si="7"/>
        <v>#REF!</v>
      </c>
      <c r="I63" s="38" t="e">
        <f t="shared" si="5"/>
        <v>#REF!</v>
      </c>
    </row>
    <row r="64" spans="4:6" s="1" customFormat="1" ht="12.75">
      <c r="D64" s="24"/>
      <c r="E64" s="1" t="e">
        <f>E59-E61</f>
        <v>#REF!</v>
      </c>
      <c r="F64" s="45"/>
    </row>
    <row r="65" s="3" customFormat="1" ht="13.5" thickBot="1"/>
    <row r="66" spans="1:5" s="3" customFormat="1" ht="12.75">
      <c r="A66" s="15"/>
      <c r="B66" s="29"/>
      <c r="C66" s="16" t="s">
        <v>17</v>
      </c>
      <c r="D66" s="16"/>
      <c r="E66" s="17" t="s">
        <v>17</v>
      </c>
    </row>
    <row r="67" spans="1:5" s="3" customFormat="1" ht="12.75">
      <c r="A67" s="9"/>
      <c r="B67" s="28">
        <v>1</v>
      </c>
      <c r="C67" s="27">
        <v>2</v>
      </c>
      <c r="D67" s="27">
        <v>3</v>
      </c>
      <c r="E67" s="30">
        <v>4</v>
      </c>
    </row>
    <row r="68" spans="1:5" s="3" customFormat="1" ht="38.25">
      <c r="A68" s="7" t="s">
        <v>127</v>
      </c>
      <c r="B68" s="4" t="s">
        <v>18</v>
      </c>
      <c r="C68" s="4" t="e">
        <f>IF((#REF!+#REF!)/2&lt;0,(#REF!+#REF!)/2,0)</f>
        <v>#REF!</v>
      </c>
      <c r="D68" s="4" t="s">
        <v>19</v>
      </c>
      <c r="E68" s="8" t="e">
        <f>IF((#REF!+#REF!)/2&gt;0,(#REF!+#REF!)/2,0)</f>
        <v>#REF!</v>
      </c>
    </row>
    <row r="69" spans="1:5" s="3" customFormat="1" ht="38.25">
      <c r="A69" s="7" t="s">
        <v>128</v>
      </c>
      <c r="B69" s="4" t="s">
        <v>25</v>
      </c>
      <c r="C69" s="4" t="e">
        <f>IF((#REF!+#REF!)/2&gt;=0,(#REF!+#REF!)/2,0)</f>
        <v>#REF!</v>
      </c>
      <c r="D69" s="4" t="s">
        <v>29</v>
      </c>
      <c r="E69" s="8" t="e">
        <f>IF((#REF!+#REF!)/2&lt;0,(#REF!+#REF!)/2,0)</f>
        <v>#REF!</v>
      </c>
    </row>
    <row r="70" spans="1:5" s="3" customFormat="1" ht="51">
      <c r="A70" s="7" t="s">
        <v>129</v>
      </c>
      <c r="B70" s="4" t="s">
        <v>26</v>
      </c>
      <c r="C70" s="4" t="e">
        <f>IF((#REF!+#REF!)/2&gt;=0,(#REF!+#REF!)/2,0)</f>
        <v>#REF!</v>
      </c>
      <c r="D70" s="4" t="s">
        <v>30</v>
      </c>
      <c r="E70" s="8" t="e">
        <f>IF((#REF!+#REF!)/2&lt;0,(#REF!+#REF!)/2,0)</f>
        <v>#REF!</v>
      </c>
    </row>
    <row r="71" spans="1:5" s="3" customFormat="1" ht="25.5">
      <c r="A71" s="7" t="s">
        <v>130</v>
      </c>
      <c r="B71" s="4" t="s">
        <v>27</v>
      </c>
      <c r="C71" s="4" t="e">
        <f>C68+C69+C70</f>
        <v>#REF!</v>
      </c>
      <c r="D71" s="4" t="s">
        <v>31</v>
      </c>
      <c r="E71" s="8" t="e">
        <f>E68+E69+E70</f>
        <v>#REF!</v>
      </c>
    </row>
    <row r="72" spans="1:5" s="3" customFormat="1" ht="13.5" thickBot="1">
      <c r="A72" s="10" t="s">
        <v>131</v>
      </c>
      <c r="B72" s="11" t="s">
        <v>28</v>
      </c>
      <c r="C72" s="11" t="e">
        <f>IF((C71-E71)&gt;0,C71-E71,0)</f>
        <v>#REF!</v>
      </c>
      <c r="D72" s="11"/>
      <c r="E72" s="12" t="e">
        <f>IF((E71-C71)&gt;0,E71-C71,0)</f>
        <v>#REF!</v>
      </c>
    </row>
    <row r="73" s="1" customFormat="1" ht="12.75"/>
    <row r="74" s="1" customFormat="1" ht="12.75"/>
    <row r="75" s="1" customFormat="1" ht="12.75"/>
    <row r="76" s="1" customFormat="1" ht="12.75">
      <c r="H76" s="1" t="s">
        <v>54</v>
      </c>
    </row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>
      <c r="B85" s="25"/>
    </row>
    <row r="86" spans="2:5" s="1" customFormat="1" ht="12.75">
      <c r="B86" s="25"/>
      <c r="E86" s="26"/>
    </row>
    <row r="87" spans="1:5" s="1" customFormat="1" ht="12.75">
      <c r="A87" s="31"/>
      <c r="B87" s="31"/>
      <c r="C87" s="31"/>
      <c r="D87" s="31"/>
      <c r="E87" s="31"/>
    </row>
    <row r="88" spans="1:5" s="1" customFormat="1" ht="12.75">
      <c r="A88" s="31"/>
      <c r="B88" s="31"/>
      <c r="C88" s="31"/>
      <c r="D88" s="31"/>
      <c r="E88" s="31"/>
    </row>
    <row r="89" spans="1:5" s="1" customFormat="1" ht="12.75">
      <c r="A89" s="31"/>
      <c r="B89" s="31"/>
      <c r="C89" s="31"/>
      <c r="D89" s="31"/>
      <c r="E89" s="31"/>
    </row>
    <row r="90" spans="1:5" s="1" customFormat="1" ht="12.75">
      <c r="A90" s="31"/>
      <c r="B90" s="31"/>
      <c r="C90" s="31"/>
      <c r="D90" s="31"/>
      <c r="E90" s="31"/>
    </row>
    <row r="91" spans="1:5" s="1" customFormat="1" ht="12.75">
      <c r="A91" s="31"/>
      <c r="B91" s="31"/>
      <c r="C91" s="31"/>
      <c r="D91" s="31"/>
      <c r="E91" s="31"/>
    </row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ht="13.5" thickBot="1">
      <c r="B118" t="s">
        <v>135</v>
      </c>
    </row>
    <row r="119" spans="1:9" s="3" customFormat="1" ht="12.75">
      <c r="A119" s="5"/>
      <c r="B119" s="6" t="s">
        <v>8</v>
      </c>
      <c r="C119" s="20" t="s">
        <v>174</v>
      </c>
      <c r="D119" s="20"/>
      <c r="E119" s="20" t="s">
        <v>175</v>
      </c>
      <c r="F119" s="20"/>
      <c r="G119" s="20" t="s">
        <v>176</v>
      </c>
      <c r="H119" s="20"/>
      <c r="I119" s="21"/>
    </row>
    <row r="120" spans="1:9" s="3" customFormat="1" ht="38.25">
      <c r="A120" s="7"/>
      <c r="B120" s="4"/>
      <c r="C120" s="4" t="s">
        <v>38</v>
      </c>
      <c r="D120" s="4" t="s">
        <v>20</v>
      </c>
      <c r="E120" s="4" t="s">
        <v>38</v>
      </c>
      <c r="F120" s="4" t="s">
        <v>136</v>
      </c>
      <c r="G120" s="4" t="s">
        <v>38</v>
      </c>
      <c r="H120" s="4" t="s">
        <v>126</v>
      </c>
      <c r="I120" s="8" t="s">
        <v>137</v>
      </c>
    </row>
    <row r="121" spans="1:9" s="3" customFormat="1" ht="12.75">
      <c r="A121" s="7"/>
      <c r="B121" s="4">
        <v>1</v>
      </c>
      <c r="C121" s="4">
        <v>2</v>
      </c>
      <c r="D121" s="4">
        <v>3</v>
      </c>
      <c r="E121" s="4">
        <v>4</v>
      </c>
      <c r="F121" s="4">
        <v>5</v>
      </c>
      <c r="G121" s="4">
        <v>6</v>
      </c>
      <c r="H121" s="4">
        <v>7</v>
      </c>
      <c r="I121" s="8">
        <v>8</v>
      </c>
    </row>
    <row r="122" spans="1:9" ht="12.75">
      <c r="A122" s="48"/>
      <c r="B122" s="1"/>
      <c r="C122" s="1"/>
      <c r="D122" s="1"/>
      <c r="E122" s="1"/>
      <c r="F122" s="1"/>
      <c r="G122" s="1"/>
      <c r="H122" s="1"/>
      <c r="I122" s="46"/>
    </row>
    <row r="123" spans="1:9" s="3" customFormat="1" ht="12.75">
      <c r="A123" s="7" t="s">
        <v>127</v>
      </c>
      <c r="B123" s="4" t="s">
        <v>139</v>
      </c>
      <c r="C123" s="4" t="s">
        <v>0</v>
      </c>
      <c r="D123" s="4" t="s">
        <v>145</v>
      </c>
      <c r="E123" s="4" t="s">
        <v>0</v>
      </c>
      <c r="F123" s="4" t="s">
        <v>151</v>
      </c>
      <c r="G123" s="4" t="s">
        <v>157</v>
      </c>
      <c r="H123" s="4" t="s">
        <v>6</v>
      </c>
      <c r="I123" s="8" t="s">
        <v>168</v>
      </c>
    </row>
    <row r="124" spans="1:9" s="3" customFormat="1" ht="12.75">
      <c r="A124" s="7" t="s">
        <v>128</v>
      </c>
      <c r="B124" s="4" t="s">
        <v>141</v>
      </c>
      <c r="C124" s="4" t="s">
        <v>2</v>
      </c>
      <c r="D124" s="4" t="s">
        <v>147</v>
      </c>
      <c r="E124" s="4" t="s">
        <v>2</v>
      </c>
      <c r="F124" s="4" t="s">
        <v>153</v>
      </c>
      <c r="G124" s="4" t="s">
        <v>159</v>
      </c>
      <c r="H124" s="4" t="s">
        <v>164</v>
      </c>
      <c r="I124" s="8" t="s">
        <v>170</v>
      </c>
    </row>
    <row r="125" spans="1:9" s="3" customFormat="1" ht="12.75">
      <c r="A125" s="7"/>
      <c r="B125" s="4" t="s">
        <v>13</v>
      </c>
      <c r="C125" s="4"/>
      <c r="D125" s="4"/>
      <c r="E125" s="4"/>
      <c r="F125" s="4"/>
      <c r="G125" s="4"/>
      <c r="H125" s="4"/>
      <c r="I125" s="8"/>
    </row>
    <row r="126" spans="1:9" s="3" customFormat="1" ht="12.75">
      <c r="A126" s="7" t="s">
        <v>129</v>
      </c>
      <c r="B126" s="4" t="s">
        <v>138</v>
      </c>
      <c r="C126" s="4" t="s">
        <v>144</v>
      </c>
      <c r="D126" s="19">
        <v>1</v>
      </c>
      <c r="E126" s="4" t="s">
        <v>144</v>
      </c>
      <c r="F126" s="19">
        <v>1</v>
      </c>
      <c r="G126" s="4"/>
      <c r="H126" s="4"/>
      <c r="I126" s="8"/>
    </row>
    <row r="127" spans="1:9" s="3" customFormat="1" ht="12.75">
      <c r="A127" s="7" t="s">
        <v>130</v>
      </c>
      <c r="B127" s="4" t="s">
        <v>140</v>
      </c>
      <c r="C127" s="4" t="s">
        <v>1</v>
      </c>
      <c r="D127" s="4" t="s">
        <v>146</v>
      </c>
      <c r="E127" s="4" t="s">
        <v>1</v>
      </c>
      <c r="F127" s="4" t="s">
        <v>152</v>
      </c>
      <c r="G127" s="4" t="s">
        <v>158</v>
      </c>
      <c r="H127" s="4" t="s">
        <v>163</v>
      </c>
      <c r="I127" s="8" t="s">
        <v>169</v>
      </c>
    </row>
    <row r="128" spans="1:9" s="3" customFormat="1" ht="25.5">
      <c r="A128" s="7" t="s">
        <v>131</v>
      </c>
      <c r="B128" s="4" t="s">
        <v>15</v>
      </c>
      <c r="C128" s="4" t="s">
        <v>14</v>
      </c>
      <c r="D128" s="4" t="s">
        <v>147</v>
      </c>
      <c r="E128" s="4" t="s">
        <v>14</v>
      </c>
      <c r="F128" s="4" t="s">
        <v>153</v>
      </c>
      <c r="G128" s="4" t="s">
        <v>159</v>
      </c>
      <c r="H128" s="4" t="s">
        <v>164</v>
      </c>
      <c r="I128" s="8" t="s">
        <v>170</v>
      </c>
    </row>
    <row r="129" spans="1:9" s="3" customFormat="1" ht="12.75">
      <c r="A129" s="7" t="s">
        <v>132</v>
      </c>
      <c r="B129" s="4" t="s">
        <v>142</v>
      </c>
      <c r="C129" s="4" t="s">
        <v>3</v>
      </c>
      <c r="D129" s="4" t="s">
        <v>148</v>
      </c>
      <c r="E129" s="4" t="s">
        <v>3</v>
      </c>
      <c r="F129" s="4" t="s">
        <v>154</v>
      </c>
      <c r="G129" s="4" t="s">
        <v>160</v>
      </c>
      <c r="H129" s="4" t="s">
        <v>165</v>
      </c>
      <c r="I129" s="8" t="s">
        <v>171</v>
      </c>
    </row>
    <row r="130" spans="1:9" s="3" customFormat="1" ht="12.75">
      <c r="A130" s="7" t="s">
        <v>133</v>
      </c>
      <c r="B130" s="4" t="s">
        <v>124</v>
      </c>
      <c r="C130" s="4" t="s">
        <v>4</v>
      </c>
      <c r="D130" s="4" t="s">
        <v>149</v>
      </c>
      <c r="E130" s="4" t="s">
        <v>4</v>
      </c>
      <c r="F130" s="4" t="s">
        <v>155</v>
      </c>
      <c r="G130" s="4" t="s">
        <v>161</v>
      </c>
      <c r="H130" s="4" t="s">
        <v>166</v>
      </c>
      <c r="I130" s="8" t="s">
        <v>172</v>
      </c>
    </row>
    <row r="131" spans="1:9" s="3" customFormat="1" ht="13.5" thickBot="1">
      <c r="A131" s="10" t="s">
        <v>134</v>
      </c>
      <c r="B131" s="11" t="s">
        <v>143</v>
      </c>
      <c r="C131" s="11" t="s">
        <v>5</v>
      </c>
      <c r="D131" s="11" t="s">
        <v>150</v>
      </c>
      <c r="E131" s="11" t="s">
        <v>5</v>
      </c>
      <c r="F131" s="11" t="s">
        <v>156</v>
      </c>
      <c r="G131" s="11" t="s">
        <v>162</v>
      </c>
      <c r="H131" s="11" t="s">
        <v>167</v>
      </c>
      <c r="I131" s="12" t="s">
        <v>173</v>
      </c>
    </row>
    <row r="132" s="3" customFormat="1" ht="12.75"/>
    <row r="133" s="3" customFormat="1" ht="12.75"/>
    <row r="134" spans="2:4" s="1" customFormat="1" ht="13.5" thickBot="1">
      <c r="B134" s="25" t="s">
        <v>7</v>
      </c>
      <c r="D134" s="1" t="s">
        <v>114</v>
      </c>
    </row>
    <row r="135" spans="1:5" s="1" customFormat="1" ht="12.75">
      <c r="A135" s="15"/>
      <c r="B135" s="29"/>
      <c r="C135" s="16" t="s">
        <v>17</v>
      </c>
      <c r="D135" s="16"/>
      <c r="E135" s="17" t="s">
        <v>17</v>
      </c>
    </row>
    <row r="136" spans="1:6" s="1" customFormat="1" ht="12.75">
      <c r="A136" s="9"/>
      <c r="B136" s="28">
        <v>1</v>
      </c>
      <c r="C136" s="27">
        <v>2</v>
      </c>
      <c r="D136" s="27">
        <v>3</v>
      </c>
      <c r="E136" s="30">
        <v>4</v>
      </c>
      <c r="F136" s="26"/>
    </row>
    <row r="137" spans="1:5" s="3" customFormat="1" ht="38.25">
      <c r="A137" s="7" t="s">
        <v>127</v>
      </c>
      <c r="B137" s="4" t="s">
        <v>18</v>
      </c>
      <c r="C137" s="4" t="s">
        <v>21</v>
      </c>
      <c r="D137" s="4" t="s">
        <v>19</v>
      </c>
      <c r="E137" s="8" t="s">
        <v>33</v>
      </c>
    </row>
    <row r="138" spans="1:5" s="3" customFormat="1" ht="38.25">
      <c r="A138" s="7" t="s">
        <v>128</v>
      </c>
      <c r="B138" s="4" t="s">
        <v>25</v>
      </c>
      <c r="C138" s="4" t="s">
        <v>32</v>
      </c>
      <c r="D138" s="4" t="s">
        <v>29</v>
      </c>
      <c r="E138" s="8" t="s">
        <v>34</v>
      </c>
    </row>
    <row r="139" spans="1:5" s="3" customFormat="1" ht="51">
      <c r="A139" s="7" t="s">
        <v>129</v>
      </c>
      <c r="B139" s="4" t="s">
        <v>26</v>
      </c>
      <c r="C139" s="4" t="s">
        <v>22</v>
      </c>
      <c r="D139" s="4" t="s">
        <v>30</v>
      </c>
      <c r="E139" s="8" t="s">
        <v>35</v>
      </c>
    </row>
    <row r="140" spans="1:5" s="3" customFormat="1" ht="25.5">
      <c r="A140" s="7" t="s">
        <v>130</v>
      </c>
      <c r="B140" s="4" t="s">
        <v>27</v>
      </c>
      <c r="C140" s="4" t="s">
        <v>23</v>
      </c>
      <c r="D140" s="4" t="s">
        <v>31</v>
      </c>
      <c r="E140" s="8" t="s">
        <v>36</v>
      </c>
    </row>
    <row r="141" spans="1:5" s="3" customFormat="1" ht="13.5" thickBot="1">
      <c r="A141" s="10" t="s">
        <v>131</v>
      </c>
      <c r="B141" s="11" t="s">
        <v>28</v>
      </c>
      <c r="C141" s="11" t="s">
        <v>24</v>
      </c>
      <c r="D141" s="11"/>
      <c r="E141" s="12" t="s">
        <v>160</v>
      </c>
    </row>
    <row r="142" s="3" customFormat="1" ht="12.75"/>
    <row r="143" s="3" customFormat="1" ht="12.75"/>
    <row r="144" s="3" customFormat="1" ht="12.75"/>
    <row r="145" s="3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J78" activeCellId="1" sqref="F66 I78:J78"/>
    </sheetView>
  </sheetViews>
  <sheetFormatPr defaultColWidth="9.140625" defaultRowHeight="12.75"/>
  <cols>
    <col min="1" max="1" width="26.140625" style="0" customWidth="1"/>
    <col min="2" max="2" width="4.57421875" style="97" customWidth="1"/>
    <col min="3" max="3" width="10.57421875" style="0" customWidth="1"/>
    <col min="4" max="4" width="10.00390625" style="0" customWidth="1"/>
    <col min="6" max="6" width="9.7109375" style="0" customWidth="1"/>
    <col min="7" max="7" width="11.00390625" style="0" customWidth="1"/>
    <col min="8" max="8" width="13.421875" style="0" customWidth="1"/>
    <col min="9" max="9" width="11.8515625" style="0" customWidth="1"/>
    <col min="11" max="11" width="11.00390625" style="0" customWidth="1"/>
    <col min="12" max="12" width="12.00390625" style="0" customWidth="1"/>
  </cols>
  <sheetData>
    <row r="1" ht="13.5" thickBot="1">
      <c r="A1" s="80" t="e">
        <f>#REF!</f>
        <v>#REF!</v>
      </c>
    </row>
    <row r="2" spans="1:12" s="81" customFormat="1" ht="12.75">
      <c r="A2" s="82" t="s">
        <v>61</v>
      </c>
      <c r="B2" s="83" t="s">
        <v>62</v>
      </c>
      <c r="C2" s="123" t="s">
        <v>63</v>
      </c>
      <c r="D2" s="123"/>
      <c r="E2" s="123"/>
      <c r="F2" s="123"/>
      <c r="G2" s="123" t="s">
        <v>66</v>
      </c>
      <c r="H2" s="123"/>
      <c r="I2" s="123"/>
      <c r="J2" s="123"/>
      <c r="K2" s="123" t="s">
        <v>68</v>
      </c>
      <c r="L2" s="124"/>
    </row>
    <row r="3" spans="1:12" s="81" customFormat="1" ht="51">
      <c r="A3" s="84"/>
      <c r="B3" s="85"/>
      <c r="C3" s="86" t="s">
        <v>67</v>
      </c>
      <c r="D3" s="85" t="s">
        <v>64</v>
      </c>
      <c r="E3" s="85" t="s">
        <v>65</v>
      </c>
      <c r="F3" s="86" t="s">
        <v>69</v>
      </c>
      <c r="G3" s="86" t="s">
        <v>67</v>
      </c>
      <c r="H3" s="86" t="s">
        <v>70</v>
      </c>
      <c r="I3" s="86" t="s">
        <v>71</v>
      </c>
      <c r="J3" s="86" t="s">
        <v>69</v>
      </c>
      <c r="K3" s="86" t="s">
        <v>72</v>
      </c>
      <c r="L3" s="87" t="s">
        <v>73</v>
      </c>
    </row>
    <row r="4" spans="1:12" ht="12.75">
      <c r="A4" s="88">
        <v>1</v>
      </c>
      <c r="B4" s="89">
        <v>2</v>
      </c>
      <c r="C4" s="89">
        <v>3</v>
      </c>
      <c r="D4" s="89">
        <v>4</v>
      </c>
      <c r="E4" s="89">
        <v>5</v>
      </c>
      <c r="F4" s="89">
        <v>6</v>
      </c>
      <c r="G4" s="89">
        <v>7</v>
      </c>
      <c r="H4" s="89">
        <v>8</v>
      </c>
      <c r="I4" s="89">
        <v>9</v>
      </c>
      <c r="J4" s="89">
        <v>10</v>
      </c>
      <c r="K4" s="89">
        <v>11</v>
      </c>
      <c r="L4" s="90">
        <v>12</v>
      </c>
    </row>
    <row r="5" spans="1:12" ht="12.75">
      <c r="A5" s="9" t="s">
        <v>74</v>
      </c>
      <c r="B5" s="98" t="s">
        <v>55</v>
      </c>
      <c r="C5" s="27"/>
      <c r="D5" s="27"/>
      <c r="E5" s="27"/>
      <c r="F5" s="27"/>
      <c r="G5" s="27"/>
      <c r="H5" s="27"/>
      <c r="I5" s="27"/>
      <c r="J5" s="27"/>
      <c r="K5" s="27"/>
      <c r="L5" s="91"/>
    </row>
    <row r="6" spans="1:12" ht="12.75">
      <c r="A6" s="9" t="s">
        <v>75</v>
      </c>
      <c r="B6" s="98" t="s">
        <v>56</v>
      </c>
      <c r="C6" s="27"/>
      <c r="D6" s="27"/>
      <c r="E6" s="27"/>
      <c r="F6" s="27"/>
      <c r="G6" s="27"/>
      <c r="H6" s="27"/>
      <c r="I6" s="27"/>
      <c r="J6" s="27"/>
      <c r="K6" s="27"/>
      <c r="L6" s="91"/>
    </row>
    <row r="7" spans="1:12" ht="12.75">
      <c r="A7" s="9" t="s">
        <v>76</v>
      </c>
      <c r="B7" s="98" t="s">
        <v>57</v>
      </c>
      <c r="C7" s="27"/>
      <c r="D7" s="27"/>
      <c r="E7" s="27"/>
      <c r="F7" s="27"/>
      <c r="G7" s="27"/>
      <c r="H7" s="27"/>
      <c r="I7" s="27"/>
      <c r="J7" s="27"/>
      <c r="K7" s="27"/>
      <c r="L7" s="91"/>
    </row>
    <row r="8" spans="1:12" ht="12.75">
      <c r="A8" s="9" t="s">
        <v>77</v>
      </c>
      <c r="B8" s="98" t="s">
        <v>58</v>
      </c>
      <c r="C8" s="27"/>
      <c r="D8" s="27"/>
      <c r="E8" s="27"/>
      <c r="F8" s="27"/>
      <c r="G8" s="27"/>
      <c r="H8" s="27"/>
      <c r="I8" s="27"/>
      <c r="J8" s="27"/>
      <c r="K8" s="27"/>
      <c r="L8" s="91"/>
    </row>
    <row r="9" spans="1:12" ht="38.25">
      <c r="A9" s="7" t="s">
        <v>78</v>
      </c>
      <c r="B9" s="98" t="s">
        <v>94</v>
      </c>
      <c r="C9" s="27"/>
      <c r="D9" s="27"/>
      <c r="E9" s="27"/>
      <c r="F9" s="27"/>
      <c r="G9" s="27"/>
      <c r="H9" s="27"/>
      <c r="I9" s="27"/>
      <c r="J9" s="27"/>
      <c r="K9" s="27"/>
      <c r="L9" s="91"/>
    </row>
    <row r="10" spans="1:12" ht="25.5">
      <c r="A10" s="7" t="s">
        <v>79</v>
      </c>
      <c r="B10" s="98" t="s">
        <v>95</v>
      </c>
      <c r="C10" s="27"/>
      <c r="D10" s="27"/>
      <c r="E10" s="27"/>
      <c r="F10" s="27"/>
      <c r="G10" s="27"/>
      <c r="H10" s="27"/>
      <c r="I10" s="27"/>
      <c r="J10" s="27"/>
      <c r="K10" s="27"/>
      <c r="L10" s="91"/>
    </row>
    <row r="11" spans="1:12" ht="51">
      <c r="A11" s="7" t="s">
        <v>80</v>
      </c>
      <c r="B11" s="98" t="s">
        <v>96</v>
      </c>
      <c r="C11" s="27"/>
      <c r="D11" s="27"/>
      <c r="E11" s="27"/>
      <c r="F11" s="27"/>
      <c r="G11" s="27"/>
      <c r="H11" s="27"/>
      <c r="I11" s="27"/>
      <c r="J11" s="27"/>
      <c r="K11" s="27"/>
      <c r="L11" s="91"/>
    </row>
    <row r="12" spans="1:12" ht="12.75">
      <c r="A12" s="7" t="s">
        <v>81</v>
      </c>
      <c r="B12" s="98" t="s">
        <v>97</v>
      </c>
      <c r="C12" s="27"/>
      <c r="D12" s="27"/>
      <c r="E12" s="27"/>
      <c r="F12" s="27"/>
      <c r="G12" s="27"/>
      <c r="H12" s="27"/>
      <c r="I12" s="27"/>
      <c r="J12" s="27"/>
      <c r="K12" s="27"/>
      <c r="L12" s="91"/>
    </row>
    <row r="13" spans="1:12" ht="25.5">
      <c r="A13" s="7" t="s">
        <v>82</v>
      </c>
      <c r="B13" s="98" t="s">
        <v>98</v>
      </c>
      <c r="C13" s="27"/>
      <c r="D13" s="27"/>
      <c r="E13" s="27"/>
      <c r="F13" s="27"/>
      <c r="G13" s="27"/>
      <c r="H13" s="27"/>
      <c r="I13" s="27"/>
      <c r="J13" s="27"/>
      <c r="K13" s="27"/>
      <c r="L13" s="91"/>
    </row>
    <row r="14" spans="1:12" ht="12.75">
      <c r="A14" s="7" t="s">
        <v>100</v>
      </c>
      <c r="B14" s="98" t="s">
        <v>59</v>
      </c>
      <c r="C14" s="27"/>
      <c r="D14" s="27"/>
      <c r="E14" s="27"/>
      <c r="F14" s="27"/>
      <c r="G14" s="27"/>
      <c r="H14" s="27"/>
      <c r="I14" s="27"/>
      <c r="J14" s="27"/>
      <c r="K14" s="27"/>
      <c r="L14" s="91"/>
    </row>
    <row r="15" spans="1:12" ht="12.75">
      <c r="A15" s="7" t="s">
        <v>83</v>
      </c>
      <c r="B15" s="98" t="s">
        <v>10</v>
      </c>
      <c r="C15" s="27"/>
      <c r="D15" s="27"/>
      <c r="E15" s="27"/>
      <c r="F15" s="27"/>
      <c r="G15" s="27"/>
      <c r="H15" s="27"/>
      <c r="I15" s="27"/>
      <c r="J15" s="27"/>
      <c r="K15" s="27"/>
      <c r="L15" s="91"/>
    </row>
    <row r="16" spans="1:12" ht="25.5">
      <c r="A16" s="7" t="s">
        <v>84</v>
      </c>
      <c r="B16" s="98" t="s">
        <v>11</v>
      </c>
      <c r="C16" s="27"/>
      <c r="D16" s="27"/>
      <c r="E16" s="27"/>
      <c r="F16" s="27"/>
      <c r="G16" s="27"/>
      <c r="H16" s="27"/>
      <c r="I16" s="27"/>
      <c r="J16" s="27"/>
      <c r="K16" s="27"/>
      <c r="L16" s="91"/>
    </row>
    <row r="17" spans="1:12" ht="12.75">
      <c r="A17" s="7" t="s">
        <v>85</v>
      </c>
      <c r="B17" s="98" t="s">
        <v>12</v>
      </c>
      <c r="C17" s="27"/>
      <c r="D17" s="27"/>
      <c r="E17" s="27"/>
      <c r="F17" s="27"/>
      <c r="G17" s="27"/>
      <c r="H17" s="27"/>
      <c r="I17" s="27"/>
      <c r="J17" s="27"/>
      <c r="K17" s="27"/>
      <c r="L17" s="91"/>
    </row>
    <row r="18" spans="1:12" ht="25.5">
      <c r="A18" s="7" t="s">
        <v>86</v>
      </c>
      <c r="B18" s="98" t="s">
        <v>115</v>
      </c>
      <c r="C18" s="27"/>
      <c r="D18" s="27"/>
      <c r="E18" s="27"/>
      <c r="F18" s="27"/>
      <c r="G18" s="27"/>
      <c r="H18" s="27"/>
      <c r="I18" s="27"/>
      <c r="J18" s="27"/>
      <c r="K18" s="27"/>
      <c r="L18" s="91"/>
    </row>
    <row r="19" spans="1:12" ht="12.75">
      <c r="A19" s="7" t="s">
        <v>87</v>
      </c>
      <c r="B19" s="98" t="s">
        <v>116</v>
      </c>
      <c r="C19" s="27"/>
      <c r="D19" s="27"/>
      <c r="E19" s="27"/>
      <c r="F19" s="27"/>
      <c r="G19" s="27"/>
      <c r="H19" s="27"/>
      <c r="I19" s="27"/>
      <c r="J19" s="27"/>
      <c r="K19" s="27"/>
      <c r="L19" s="91"/>
    </row>
    <row r="20" spans="1:12" ht="25.5">
      <c r="A20" s="7" t="s">
        <v>88</v>
      </c>
      <c r="B20" s="98" t="s">
        <v>117</v>
      </c>
      <c r="C20" s="27"/>
      <c r="D20" s="27"/>
      <c r="E20" s="27"/>
      <c r="F20" s="27"/>
      <c r="G20" s="27"/>
      <c r="H20" s="27"/>
      <c r="I20" s="27"/>
      <c r="J20" s="27"/>
      <c r="K20" s="27"/>
      <c r="L20" s="91"/>
    </row>
    <row r="21" spans="1:12" ht="12.75">
      <c r="A21" s="7" t="s">
        <v>89</v>
      </c>
      <c r="B21" s="98" t="s">
        <v>118</v>
      </c>
      <c r="C21" s="27"/>
      <c r="D21" s="27"/>
      <c r="E21" s="27"/>
      <c r="F21" s="27"/>
      <c r="G21" s="27"/>
      <c r="H21" s="27"/>
      <c r="I21" s="27"/>
      <c r="J21" s="27"/>
      <c r="K21" s="27"/>
      <c r="L21" s="91"/>
    </row>
    <row r="22" spans="1:12" ht="12.75">
      <c r="A22" s="7" t="s">
        <v>90</v>
      </c>
      <c r="B22" s="98" t="s">
        <v>119</v>
      </c>
      <c r="C22" s="27"/>
      <c r="D22" s="27"/>
      <c r="E22" s="27"/>
      <c r="F22" s="27"/>
      <c r="G22" s="27"/>
      <c r="H22" s="27"/>
      <c r="I22" s="27"/>
      <c r="J22" s="27"/>
      <c r="K22" s="27"/>
      <c r="L22" s="91"/>
    </row>
    <row r="23" spans="1:12" ht="12.75">
      <c r="A23" s="7" t="s">
        <v>91</v>
      </c>
      <c r="B23" s="98" t="s">
        <v>99</v>
      </c>
      <c r="C23" s="27"/>
      <c r="D23" s="27"/>
      <c r="E23" s="27"/>
      <c r="F23" s="27"/>
      <c r="G23" s="27"/>
      <c r="H23" s="27"/>
      <c r="I23" s="27"/>
      <c r="J23" s="27"/>
      <c r="K23" s="27"/>
      <c r="L23" s="91"/>
    </row>
    <row r="24" spans="1:12" ht="12.75">
      <c r="A24" s="7" t="s">
        <v>92</v>
      </c>
      <c r="B24" s="98" t="s">
        <v>101</v>
      </c>
      <c r="C24" s="27"/>
      <c r="D24" s="27"/>
      <c r="E24" s="27"/>
      <c r="F24" s="27"/>
      <c r="G24" s="27"/>
      <c r="H24" s="27"/>
      <c r="I24" s="27"/>
      <c r="J24" s="27"/>
      <c r="K24" s="27"/>
      <c r="L24" s="91"/>
    </row>
    <row r="25" spans="1:12" ht="26.25" thickBot="1">
      <c r="A25" s="10" t="s">
        <v>93</v>
      </c>
      <c r="B25" s="99" t="s">
        <v>120</v>
      </c>
      <c r="C25" s="92"/>
      <c r="D25" s="92"/>
      <c r="E25" s="92"/>
      <c r="F25" s="92"/>
      <c r="G25" s="92"/>
      <c r="H25" s="92"/>
      <c r="I25" s="92"/>
      <c r="J25" s="92"/>
      <c r="K25" s="92"/>
      <c r="L25" s="93"/>
    </row>
    <row r="27" ht="13.5" thickBot="1">
      <c r="A27" s="80" t="e">
        <f>#REF!</f>
        <v>#REF!</v>
      </c>
    </row>
    <row r="28" spans="1:12" ht="12.75">
      <c r="A28" s="82" t="s">
        <v>61</v>
      </c>
      <c r="B28" s="83" t="s">
        <v>62</v>
      </c>
      <c r="C28" s="123" t="s">
        <v>63</v>
      </c>
      <c r="D28" s="123"/>
      <c r="E28" s="123"/>
      <c r="F28" s="123"/>
      <c r="G28" s="123" t="s">
        <v>66</v>
      </c>
      <c r="H28" s="123"/>
      <c r="I28" s="123"/>
      <c r="J28" s="123"/>
      <c r="K28" s="123" t="s">
        <v>68</v>
      </c>
      <c r="L28" s="124"/>
    </row>
    <row r="29" spans="1:12" ht="51">
      <c r="A29" s="84"/>
      <c r="B29" s="85"/>
      <c r="C29" s="86" t="s">
        <v>67</v>
      </c>
      <c r="D29" s="85" t="s">
        <v>64</v>
      </c>
      <c r="E29" s="85" t="s">
        <v>65</v>
      </c>
      <c r="F29" s="86" t="s">
        <v>69</v>
      </c>
      <c r="G29" s="86" t="s">
        <v>67</v>
      </c>
      <c r="H29" s="86" t="s">
        <v>70</v>
      </c>
      <c r="I29" s="86" t="s">
        <v>71</v>
      </c>
      <c r="J29" s="86" t="s">
        <v>69</v>
      </c>
      <c r="K29" s="86" t="s">
        <v>72</v>
      </c>
      <c r="L29" s="87" t="s">
        <v>73</v>
      </c>
    </row>
    <row r="30" spans="1:12" ht="12.75">
      <c r="A30" s="88">
        <v>1</v>
      </c>
      <c r="B30" s="89">
        <v>2</v>
      </c>
      <c r="C30" s="89">
        <v>3</v>
      </c>
      <c r="D30" s="89">
        <v>4</v>
      </c>
      <c r="E30" s="89">
        <v>5</v>
      </c>
      <c r="F30" s="89">
        <v>6</v>
      </c>
      <c r="G30" s="89">
        <v>7</v>
      </c>
      <c r="H30" s="89">
        <v>8</v>
      </c>
      <c r="I30" s="89">
        <v>9</v>
      </c>
      <c r="J30" s="89">
        <v>10</v>
      </c>
      <c r="K30" s="89">
        <v>11</v>
      </c>
      <c r="L30" s="90">
        <v>12</v>
      </c>
    </row>
    <row r="31" spans="1:12" ht="12.75">
      <c r="A31" s="9" t="s">
        <v>74</v>
      </c>
      <c r="B31" s="98" t="s">
        <v>55</v>
      </c>
      <c r="C31" s="27"/>
      <c r="D31" s="27"/>
      <c r="E31" s="27"/>
      <c r="F31" s="27"/>
      <c r="G31" s="27"/>
      <c r="H31" s="27"/>
      <c r="I31" s="27"/>
      <c r="J31" s="27"/>
      <c r="K31" s="27"/>
      <c r="L31" s="91"/>
    </row>
    <row r="32" spans="1:12" ht="12.75">
      <c r="A32" s="9" t="s">
        <v>75</v>
      </c>
      <c r="B32" s="98" t="s">
        <v>56</v>
      </c>
      <c r="C32" s="27"/>
      <c r="D32" s="27"/>
      <c r="E32" s="27"/>
      <c r="F32" s="27"/>
      <c r="G32" s="27"/>
      <c r="H32" s="27"/>
      <c r="I32" s="27"/>
      <c r="J32" s="27"/>
      <c r="K32" s="27"/>
      <c r="L32" s="91"/>
    </row>
    <row r="33" spans="1:12" ht="12.75">
      <c r="A33" s="9" t="s">
        <v>76</v>
      </c>
      <c r="B33" s="98" t="s">
        <v>57</v>
      </c>
      <c r="C33" s="27"/>
      <c r="D33" s="27"/>
      <c r="E33" s="27"/>
      <c r="F33" s="27"/>
      <c r="G33" s="27"/>
      <c r="H33" s="27"/>
      <c r="I33" s="27"/>
      <c r="J33" s="27"/>
      <c r="K33" s="27"/>
      <c r="L33" s="91"/>
    </row>
    <row r="34" spans="1:12" ht="12.75">
      <c r="A34" s="9" t="s">
        <v>77</v>
      </c>
      <c r="B34" s="98" t="s">
        <v>58</v>
      </c>
      <c r="C34" s="27"/>
      <c r="D34" s="27"/>
      <c r="E34" s="27"/>
      <c r="F34" s="27"/>
      <c r="G34" s="27"/>
      <c r="H34" s="27"/>
      <c r="I34" s="27"/>
      <c r="J34" s="27"/>
      <c r="K34" s="27"/>
      <c r="L34" s="91"/>
    </row>
    <row r="35" spans="1:12" ht="38.25">
      <c r="A35" s="7" t="s">
        <v>78</v>
      </c>
      <c r="B35" s="98" t="s">
        <v>94</v>
      </c>
      <c r="C35" s="27"/>
      <c r="D35" s="27"/>
      <c r="E35" s="27"/>
      <c r="F35" s="27"/>
      <c r="G35" s="27"/>
      <c r="H35" s="27"/>
      <c r="I35" s="27"/>
      <c r="J35" s="27"/>
      <c r="K35" s="27"/>
      <c r="L35" s="91"/>
    </row>
    <row r="36" spans="1:12" ht="25.5">
      <c r="A36" s="7" t="s">
        <v>79</v>
      </c>
      <c r="B36" s="98" t="s">
        <v>95</v>
      </c>
      <c r="C36" s="27"/>
      <c r="D36" s="27"/>
      <c r="E36" s="27"/>
      <c r="F36" s="27"/>
      <c r="G36" s="27"/>
      <c r="H36" s="27"/>
      <c r="I36" s="27"/>
      <c r="J36" s="27"/>
      <c r="K36" s="27"/>
      <c r="L36" s="91"/>
    </row>
    <row r="37" spans="1:12" ht="51">
      <c r="A37" s="7" t="s">
        <v>80</v>
      </c>
      <c r="B37" s="98" t="s">
        <v>96</v>
      </c>
      <c r="C37" s="27"/>
      <c r="D37" s="27"/>
      <c r="E37" s="27"/>
      <c r="F37" s="27"/>
      <c r="G37" s="27"/>
      <c r="H37" s="27"/>
      <c r="I37" s="27"/>
      <c r="J37" s="27"/>
      <c r="K37" s="27"/>
      <c r="L37" s="91"/>
    </row>
    <row r="38" spans="1:12" ht="12.75">
      <c r="A38" s="7" t="s">
        <v>81</v>
      </c>
      <c r="B38" s="98" t="s">
        <v>97</v>
      </c>
      <c r="C38" s="27"/>
      <c r="D38" s="27"/>
      <c r="E38" s="27"/>
      <c r="F38" s="27"/>
      <c r="G38" s="27"/>
      <c r="H38" s="27"/>
      <c r="I38" s="27"/>
      <c r="J38" s="27"/>
      <c r="K38" s="27"/>
      <c r="L38" s="91"/>
    </row>
    <row r="39" spans="1:12" ht="25.5">
      <c r="A39" s="7" t="s">
        <v>82</v>
      </c>
      <c r="B39" s="98" t="s">
        <v>98</v>
      </c>
      <c r="C39" s="27"/>
      <c r="D39" s="27"/>
      <c r="E39" s="27"/>
      <c r="F39" s="27"/>
      <c r="G39" s="27"/>
      <c r="H39" s="27"/>
      <c r="I39" s="27"/>
      <c r="J39" s="27"/>
      <c r="K39" s="27"/>
      <c r="L39" s="91"/>
    </row>
    <row r="40" spans="1:12" ht="12.75">
      <c r="A40" s="7" t="s">
        <v>100</v>
      </c>
      <c r="B40" s="98" t="s">
        <v>59</v>
      </c>
      <c r="C40" s="27"/>
      <c r="D40" s="27"/>
      <c r="E40" s="27"/>
      <c r="F40" s="27"/>
      <c r="G40" s="27"/>
      <c r="H40" s="27"/>
      <c r="I40" s="27"/>
      <c r="J40" s="27"/>
      <c r="K40" s="27"/>
      <c r="L40" s="91"/>
    </row>
    <row r="41" spans="1:12" ht="12.75">
      <c r="A41" s="7" t="s">
        <v>83</v>
      </c>
      <c r="B41" s="98" t="s">
        <v>10</v>
      </c>
      <c r="C41" s="27"/>
      <c r="D41" s="27"/>
      <c r="E41" s="27"/>
      <c r="F41" s="27"/>
      <c r="G41" s="27"/>
      <c r="H41" s="27"/>
      <c r="I41" s="27"/>
      <c r="J41" s="27"/>
      <c r="K41" s="27"/>
      <c r="L41" s="91"/>
    </row>
    <row r="42" spans="1:12" ht="25.5">
      <c r="A42" s="7" t="s">
        <v>84</v>
      </c>
      <c r="B42" s="98" t="s">
        <v>11</v>
      </c>
      <c r="C42" s="27"/>
      <c r="D42" s="27"/>
      <c r="E42" s="27"/>
      <c r="F42" s="27"/>
      <c r="G42" s="27"/>
      <c r="H42" s="27"/>
      <c r="I42" s="27"/>
      <c r="J42" s="27"/>
      <c r="K42" s="27"/>
      <c r="L42" s="91"/>
    </row>
    <row r="43" spans="1:12" ht="12.75">
      <c r="A43" s="7" t="s">
        <v>85</v>
      </c>
      <c r="B43" s="98" t="s">
        <v>12</v>
      </c>
      <c r="C43" s="27"/>
      <c r="D43" s="27"/>
      <c r="E43" s="27"/>
      <c r="F43" s="27"/>
      <c r="G43" s="27"/>
      <c r="H43" s="27"/>
      <c r="I43" s="27"/>
      <c r="J43" s="27"/>
      <c r="K43" s="27"/>
      <c r="L43" s="91"/>
    </row>
    <row r="44" spans="1:12" ht="25.5">
      <c r="A44" s="7" t="s">
        <v>86</v>
      </c>
      <c r="B44" s="98" t="s">
        <v>115</v>
      </c>
      <c r="C44" s="27"/>
      <c r="D44" s="27"/>
      <c r="E44" s="27"/>
      <c r="F44" s="27"/>
      <c r="G44" s="27"/>
      <c r="H44" s="27"/>
      <c r="I44" s="27"/>
      <c r="J44" s="27"/>
      <c r="K44" s="27"/>
      <c r="L44" s="91"/>
    </row>
    <row r="45" spans="1:12" ht="12.75">
      <c r="A45" s="7" t="s">
        <v>87</v>
      </c>
      <c r="B45" s="98" t="s">
        <v>116</v>
      </c>
      <c r="C45" s="27"/>
      <c r="D45" s="27"/>
      <c r="E45" s="27"/>
      <c r="F45" s="27"/>
      <c r="G45" s="27"/>
      <c r="H45" s="27"/>
      <c r="I45" s="27"/>
      <c r="J45" s="27"/>
      <c r="K45" s="27"/>
      <c r="L45" s="91"/>
    </row>
    <row r="46" spans="1:12" ht="25.5">
      <c r="A46" s="7" t="s">
        <v>88</v>
      </c>
      <c r="B46" s="98" t="s">
        <v>117</v>
      </c>
      <c r="C46" s="27"/>
      <c r="D46" s="27"/>
      <c r="E46" s="27"/>
      <c r="F46" s="27"/>
      <c r="G46" s="27"/>
      <c r="H46" s="27"/>
      <c r="I46" s="27"/>
      <c r="J46" s="27"/>
      <c r="K46" s="27"/>
      <c r="L46" s="91"/>
    </row>
    <row r="47" spans="1:12" ht="12.75">
      <c r="A47" s="7" t="s">
        <v>89</v>
      </c>
      <c r="B47" s="98" t="s">
        <v>118</v>
      </c>
      <c r="C47" s="27"/>
      <c r="D47" s="27"/>
      <c r="E47" s="27"/>
      <c r="F47" s="27"/>
      <c r="G47" s="27"/>
      <c r="H47" s="27"/>
      <c r="I47" s="27"/>
      <c r="J47" s="27"/>
      <c r="K47" s="27"/>
      <c r="L47" s="91"/>
    </row>
    <row r="48" spans="1:12" ht="12.75">
      <c r="A48" s="7" t="s">
        <v>90</v>
      </c>
      <c r="B48" s="98" t="s">
        <v>119</v>
      </c>
      <c r="C48" s="27"/>
      <c r="D48" s="27"/>
      <c r="E48" s="27"/>
      <c r="F48" s="27"/>
      <c r="G48" s="27"/>
      <c r="H48" s="27"/>
      <c r="I48" s="27"/>
      <c r="J48" s="27"/>
      <c r="K48" s="27"/>
      <c r="L48" s="91"/>
    </row>
    <row r="49" spans="1:12" ht="12.75">
      <c r="A49" s="7" t="s">
        <v>91</v>
      </c>
      <c r="B49" s="98" t="s">
        <v>99</v>
      </c>
      <c r="C49" s="27"/>
      <c r="D49" s="27"/>
      <c r="E49" s="27"/>
      <c r="F49" s="27"/>
      <c r="G49" s="27"/>
      <c r="H49" s="27"/>
      <c r="I49" s="27"/>
      <c r="J49" s="27"/>
      <c r="K49" s="27"/>
      <c r="L49" s="91"/>
    </row>
    <row r="50" spans="1:12" ht="12.75">
      <c r="A50" s="7" t="s">
        <v>92</v>
      </c>
      <c r="B50" s="98" t="s">
        <v>101</v>
      </c>
      <c r="C50" s="27"/>
      <c r="D50" s="27"/>
      <c r="E50" s="27"/>
      <c r="F50" s="27"/>
      <c r="G50" s="27"/>
      <c r="H50" s="27"/>
      <c r="I50" s="27"/>
      <c r="J50" s="27"/>
      <c r="K50" s="27"/>
      <c r="L50" s="91"/>
    </row>
    <row r="51" spans="1:12" ht="26.25" thickBot="1">
      <c r="A51" s="10" t="s">
        <v>93</v>
      </c>
      <c r="B51" s="99" t="s">
        <v>120</v>
      </c>
      <c r="C51" s="92"/>
      <c r="D51" s="92"/>
      <c r="E51" s="92"/>
      <c r="F51" s="92"/>
      <c r="G51" s="92"/>
      <c r="H51" s="92"/>
      <c r="I51" s="92"/>
      <c r="J51" s="92"/>
      <c r="K51" s="92"/>
      <c r="L51" s="93"/>
    </row>
    <row r="53" ht="13.5" thickBot="1">
      <c r="A53" s="80" t="e">
        <f>#REF!</f>
        <v>#REF!</v>
      </c>
    </row>
    <row r="54" spans="1:12" ht="12.75">
      <c r="A54" s="82" t="s">
        <v>61</v>
      </c>
      <c r="B54" s="83" t="s">
        <v>62</v>
      </c>
      <c r="C54" s="123" t="s">
        <v>63</v>
      </c>
      <c r="D54" s="123"/>
      <c r="E54" s="123"/>
      <c r="F54" s="123"/>
      <c r="G54" s="123" t="s">
        <v>66</v>
      </c>
      <c r="H54" s="123"/>
      <c r="I54" s="123"/>
      <c r="J54" s="123"/>
      <c r="K54" s="123" t="s">
        <v>68</v>
      </c>
      <c r="L54" s="124"/>
    </row>
    <row r="55" spans="1:16" ht="63.75">
      <c r="A55" s="84"/>
      <c r="B55" s="85"/>
      <c r="C55" s="86" t="s">
        <v>67</v>
      </c>
      <c r="D55" s="85" t="s">
        <v>64</v>
      </c>
      <c r="E55" s="85" t="s">
        <v>65</v>
      </c>
      <c r="F55" s="86" t="s">
        <v>69</v>
      </c>
      <c r="G55" s="86" t="s">
        <v>67</v>
      </c>
      <c r="H55" s="86" t="s">
        <v>70</v>
      </c>
      <c r="I55" s="86" t="s">
        <v>71</v>
      </c>
      <c r="J55" s="86" t="s">
        <v>69</v>
      </c>
      <c r="K55" s="86" t="s">
        <v>72</v>
      </c>
      <c r="L55" s="87" t="s">
        <v>73</v>
      </c>
      <c r="M55" s="94" t="s">
        <v>102</v>
      </c>
      <c r="N55" s="95" t="s">
        <v>103</v>
      </c>
      <c r="O55" s="95" t="s">
        <v>104</v>
      </c>
      <c r="P55" s="95" t="s">
        <v>105</v>
      </c>
    </row>
    <row r="56" spans="1:12" ht="12.75">
      <c r="A56" s="88">
        <v>1</v>
      </c>
      <c r="B56" s="89">
        <v>2</v>
      </c>
      <c r="C56" s="89">
        <v>3</v>
      </c>
      <c r="D56" s="89">
        <v>4</v>
      </c>
      <c r="E56" s="89">
        <v>5</v>
      </c>
      <c r="F56" s="89">
        <v>6</v>
      </c>
      <c r="G56" s="89">
        <v>7</v>
      </c>
      <c r="H56" s="89">
        <v>8</v>
      </c>
      <c r="I56" s="89">
        <v>9</v>
      </c>
      <c r="J56" s="89">
        <v>10</v>
      </c>
      <c r="K56" s="89">
        <v>11</v>
      </c>
      <c r="L56" s="90">
        <v>12</v>
      </c>
    </row>
    <row r="57" spans="1:17" ht="12.75">
      <c r="A57" s="9" t="s">
        <v>74</v>
      </c>
      <c r="B57" s="98" t="s">
        <v>55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96" t="e">
        <f>H57/D57</f>
        <v>#DIV/0!</v>
      </c>
      <c r="N57" s="96" t="e">
        <f>I57/E57</f>
        <v>#DIV/0!</v>
      </c>
      <c r="O57" s="96" t="e">
        <f>(G57-H57-I57)/(C57-D57-E57)</f>
        <v>#DIV/0!</v>
      </c>
      <c r="Q57" s="100" t="e">
        <f>AVERAGE(M57:O57)</f>
        <v>#DIV/0!</v>
      </c>
    </row>
    <row r="58" spans="1:15" ht="12.75">
      <c r="A58" s="9" t="s">
        <v>75</v>
      </c>
      <c r="B58" s="98" t="s">
        <v>56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96" t="e">
        <f aca="true" t="shared" si="0" ref="M58:M69">H58/D58</f>
        <v>#DIV/0!</v>
      </c>
      <c r="N58" s="96" t="e">
        <f aca="true" t="shared" si="1" ref="N58:N69">I58/E58</f>
        <v>#DIV/0!</v>
      </c>
      <c r="O58" s="96" t="e">
        <f aca="true" t="shared" si="2" ref="O58:O69">(G58-H58-I58)/(C58-D58-E58)</f>
        <v>#DIV/0!</v>
      </c>
    </row>
    <row r="59" spans="1:15" ht="12.75">
      <c r="A59" s="9" t="s">
        <v>76</v>
      </c>
      <c r="B59" s="98" t="s">
        <v>57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96" t="e">
        <f t="shared" si="0"/>
        <v>#DIV/0!</v>
      </c>
      <c r="N59" s="96" t="e">
        <f t="shared" si="1"/>
        <v>#DIV/0!</v>
      </c>
      <c r="O59" s="96" t="e">
        <f t="shared" si="2"/>
        <v>#DIV/0!</v>
      </c>
    </row>
    <row r="60" spans="1:15" ht="12.75">
      <c r="A60" s="9" t="s">
        <v>77</v>
      </c>
      <c r="B60" s="98" t="s">
        <v>58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96" t="e">
        <f t="shared" si="0"/>
        <v>#DIV/0!</v>
      </c>
      <c r="N60" s="96" t="e">
        <f t="shared" si="1"/>
        <v>#DIV/0!</v>
      </c>
      <c r="O60" s="96" t="e">
        <f t="shared" si="2"/>
        <v>#DIV/0!</v>
      </c>
    </row>
    <row r="61" spans="1:15" ht="38.25">
      <c r="A61" s="7" t="s">
        <v>78</v>
      </c>
      <c r="B61" s="98" t="s">
        <v>94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96" t="e">
        <f t="shared" si="0"/>
        <v>#DIV/0!</v>
      </c>
      <c r="N61" s="96" t="e">
        <f t="shared" si="1"/>
        <v>#DIV/0!</v>
      </c>
      <c r="O61" s="96" t="e">
        <f t="shared" si="2"/>
        <v>#DIV/0!</v>
      </c>
    </row>
    <row r="62" spans="1:15" ht="25.5">
      <c r="A62" s="7" t="s">
        <v>79</v>
      </c>
      <c r="B62" s="98" t="s">
        <v>95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96" t="e">
        <f t="shared" si="0"/>
        <v>#DIV/0!</v>
      </c>
      <c r="N62" s="96" t="e">
        <f t="shared" si="1"/>
        <v>#DIV/0!</v>
      </c>
      <c r="O62" s="96" t="e">
        <f t="shared" si="2"/>
        <v>#DIV/0!</v>
      </c>
    </row>
    <row r="63" spans="1:15" ht="51">
      <c r="A63" s="7" t="s">
        <v>80</v>
      </c>
      <c r="B63" s="98" t="s">
        <v>96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96" t="e">
        <f t="shared" si="0"/>
        <v>#DIV/0!</v>
      </c>
      <c r="N63" s="96" t="e">
        <f t="shared" si="1"/>
        <v>#DIV/0!</v>
      </c>
      <c r="O63" s="96" t="e">
        <f t="shared" si="2"/>
        <v>#DIV/0!</v>
      </c>
    </row>
    <row r="64" spans="1:15" ht="12.75">
      <c r="A64" s="7" t="s">
        <v>81</v>
      </c>
      <c r="B64" s="98" t="s">
        <v>97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96" t="e">
        <f t="shared" si="0"/>
        <v>#DIV/0!</v>
      </c>
      <c r="N64" s="96" t="e">
        <f t="shared" si="1"/>
        <v>#DIV/0!</v>
      </c>
      <c r="O64" s="96" t="e">
        <f t="shared" si="2"/>
        <v>#DIV/0!</v>
      </c>
    </row>
    <row r="65" spans="1:15" ht="25.5">
      <c r="A65" s="7" t="s">
        <v>82</v>
      </c>
      <c r="B65" s="98" t="s">
        <v>98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96">
        <v>0</v>
      </c>
      <c r="N65" s="96"/>
      <c r="O65" s="96"/>
    </row>
    <row r="66" spans="1:15" ht="12.75">
      <c r="A66" s="7" t="s">
        <v>100</v>
      </c>
      <c r="B66" s="98" t="s">
        <v>59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96" t="e">
        <f t="shared" si="0"/>
        <v>#DIV/0!</v>
      </c>
      <c r="N66" s="96" t="e">
        <f t="shared" si="1"/>
        <v>#DIV/0!</v>
      </c>
      <c r="O66" s="96" t="e">
        <f t="shared" si="2"/>
        <v>#DIV/0!</v>
      </c>
    </row>
    <row r="67" spans="1:15" ht="12.75">
      <c r="A67" s="7" t="s">
        <v>83</v>
      </c>
      <c r="B67" s="98" t="s">
        <v>10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96">
        <v>0</v>
      </c>
      <c r="N67" s="96"/>
      <c r="O67" s="96"/>
    </row>
    <row r="68" spans="1:15" ht="25.5">
      <c r="A68" s="7" t="s">
        <v>84</v>
      </c>
      <c r="B68" s="98" t="s">
        <v>11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96">
        <v>0</v>
      </c>
      <c r="N68" s="96"/>
      <c r="O68" s="96"/>
    </row>
    <row r="69" spans="1:15" ht="12.75">
      <c r="A69" s="7" t="s">
        <v>85</v>
      </c>
      <c r="B69" s="98" t="s">
        <v>12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96" t="e">
        <f t="shared" si="0"/>
        <v>#DIV/0!</v>
      </c>
      <c r="N69" s="96" t="e">
        <f t="shared" si="1"/>
        <v>#DIV/0!</v>
      </c>
      <c r="O69" s="96" t="e">
        <f t="shared" si="2"/>
        <v>#DIV/0!</v>
      </c>
    </row>
    <row r="70" spans="1:13" ht="25.5">
      <c r="A70" s="7" t="s">
        <v>86</v>
      </c>
      <c r="B70" s="98" t="s">
        <v>115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96"/>
    </row>
    <row r="71" spans="1:13" ht="12.75">
      <c r="A71" s="7" t="s">
        <v>87</v>
      </c>
      <c r="B71" s="98" t="s">
        <v>116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96"/>
    </row>
    <row r="72" spans="1:13" ht="25.5">
      <c r="A72" s="7" t="s">
        <v>88</v>
      </c>
      <c r="B72" s="98" t="s">
        <v>117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96"/>
    </row>
    <row r="73" spans="1:13" ht="12.75">
      <c r="A73" s="7" t="s">
        <v>89</v>
      </c>
      <c r="B73" s="98" t="s">
        <v>118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96"/>
    </row>
    <row r="74" spans="1:13" ht="12.75">
      <c r="A74" s="7" t="s">
        <v>90</v>
      </c>
      <c r="B74" s="98" t="s">
        <v>119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96"/>
    </row>
    <row r="75" spans="1:13" ht="12.75">
      <c r="A75" s="7" t="s">
        <v>91</v>
      </c>
      <c r="B75" s="98" t="s">
        <v>99</v>
      </c>
      <c r="C75" s="27"/>
      <c r="D75" s="27"/>
      <c r="E75" s="27"/>
      <c r="F75" s="27"/>
      <c r="G75" s="27"/>
      <c r="H75" s="27"/>
      <c r="I75" s="27"/>
      <c r="J75" s="27"/>
      <c r="K75" s="27"/>
      <c r="L75" s="91"/>
      <c r="M75" s="96"/>
    </row>
    <row r="76" spans="1:13" ht="12.75">
      <c r="A76" s="7" t="s">
        <v>92</v>
      </c>
      <c r="B76" s="98" t="s">
        <v>101</v>
      </c>
      <c r="C76" s="27"/>
      <c r="D76" s="27"/>
      <c r="E76" s="27"/>
      <c r="F76" s="27"/>
      <c r="G76" s="27"/>
      <c r="H76" s="27"/>
      <c r="I76" s="27"/>
      <c r="J76" s="27"/>
      <c r="K76" s="27"/>
      <c r="L76" s="91"/>
      <c r="M76" s="96"/>
    </row>
    <row r="77" spans="1:13" ht="26.25" thickBot="1">
      <c r="A77" s="10" t="s">
        <v>93</v>
      </c>
      <c r="B77" s="99" t="s">
        <v>120</v>
      </c>
      <c r="C77" s="92"/>
      <c r="D77" s="92"/>
      <c r="E77" s="92"/>
      <c r="F77" s="92"/>
      <c r="G77" s="92"/>
      <c r="H77" s="92"/>
      <c r="I77" s="92"/>
      <c r="J77" s="92"/>
      <c r="K77" s="92"/>
      <c r="L77" s="93"/>
      <c r="M77" s="96"/>
    </row>
  </sheetData>
  <sheetProtection/>
  <mergeCells count="9">
    <mergeCell ref="C54:F54"/>
    <mergeCell ref="G54:J54"/>
    <mergeCell ref="K54:L54"/>
    <mergeCell ref="C2:F2"/>
    <mergeCell ref="K2:L2"/>
    <mergeCell ref="G2:J2"/>
    <mergeCell ref="C28:F28"/>
    <mergeCell ref="G28:J28"/>
    <mergeCell ref="K28:L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J78" activeCellId="1" sqref="F66 I78:J78"/>
    </sheetView>
  </sheetViews>
  <sheetFormatPr defaultColWidth="9.140625" defaultRowHeight="12.75"/>
  <cols>
    <col min="1" max="1" width="20.8515625" style="54" customWidth="1"/>
    <col min="2" max="2" width="9.8515625" style="54" bestFit="1" customWidth="1"/>
    <col min="3" max="16384" width="9.140625" style="54" customWidth="1"/>
  </cols>
  <sheetData>
    <row r="1" ht="13.5" thickBot="1">
      <c r="A1" s="54" t="s">
        <v>37</v>
      </c>
    </row>
    <row r="2" spans="1:8" ht="12.75">
      <c r="A2" s="60"/>
      <c r="B2" s="47" t="e">
        <f>#REF!</f>
        <v>#REF!</v>
      </c>
      <c r="C2" s="55"/>
      <c r="D2" s="55" t="e">
        <f>#REF!</f>
        <v>#REF!</v>
      </c>
      <c r="E2" s="55"/>
      <c r="F2" s="55" t="s">
        <v>40</v>
      </c>
      <c r="G2" s="55"/>
      <c r="H2" s="56"/>
    </row>
    <row r="3" spans="1:10" ht="51">
      <c r="A3" s="61" t="s">
        <v>123</v>
      </c>
      <c r="B3" s="53" t="s">
        <v>38</v>
      </c>
      <c r="C3" s="53" t="s">
        <v>39</v>
      </c>
      <c r="D3" s="53" t="s">
        <v>38</v>
      </c>
      <c r="E3" s="53" t="s">
        <v>39</v>
      </c>
      <c r="F3" s="53" t="s">
        <v>38</v>
      </c>
      <c r="G3" s="53" t="s">
        <v>45</v>
      </c>
      <c r="H3" s="66" t="s">
        <v>46</v>
      </c>
      <c r="I3" s="51"/>
      <c r="J3" s="51"/>
    </row>
    <row r="4" spans="1:10" ht="25.5">
      <c r="A4" s="52" t="s">
        <v>41</v>
      </c>
      <c r="B4" s="53" t="e">
        <f>#REF!</f>
        <v>#REF!</v>
      </c>
      <c r="C4" s="67" t="e">
        <f aca="true" t="shared" si="0" ref="C4:C9">B4/$B$8</f>
        <v>#REF!</v>
      </c>
      <c r="D4" s="53" t="e">
        <f>#REF!</f>
        <v>#REF!</v>
      </c>
      <c r="E4" s="67" t="e">
        <f>D4/$D$8</f>
        <v>#REF!</v>
      </c>
      <c r="F4" s="53" t="e">
        <f aca="true" t="shared" si="1" ref="F4:G7">D4-B4</f>
        <v>#REF!</v>
      </c>
      <c r="G4" s="68" t="e">
        <f t="shared" si="1"/>
        <v>#REF!</v>
      </c>
      <c r="H4" s="69" t="e">
        <f>IF(B4=0,0,F4/B4)</f>
        <v>#REF!</v>
      </c>
      <c r="I4" s="51"/>
      <c r="J4" s="51"/>
    </row>
    <row r="5" spans="1:10" ht="25.5">
      <c r="A5" s="52" t="s">
        <v>42</v>
      </c>
      <c r="B5" s="53" t="e">
        <f>#REF!</f>
        <v>#REF!</v>
      </c>
      <c r="C5" s="67" t="e">
        <f t="shared" si="0"/>
        <v>#REF!</v>
      </c>
      <c r="D5" s="53" t="e">
        <f>#REF!</f>
        <v>#REF!</v>
      </c>
      <c r="E5" s="67" t="e">
        <f>D5/$D$8</f>
        <v>#REF!</v>
      </c>
      <c r="F5" s="53" t="e">
        <f t="shared" si="1"/>
        <v>#REF!</v>
      </c>
      <c r="G5" s="68" t="e">
        <f t="shared" si="1"/>
        <v>#REF!</v>
      </c>
      <c r="H5" s="69" t="e">
        <f>IF(B5=0,0,F5/B5)</f>
        <v>#REF!</v>
      </c>
      <c r="I5" s="51"/>
      <c r="J5" s="51"/>
    </row>
    <row r="6" spans="1:10" ht="12.75">
      <c r="A6" s="52" t="s">
        <v>43</v>
      </c>
      <c r="B6" s="53" t="e">
        <f>#REF!</f>
        <v>#REF!</v>
      </c>
      <c r="C6" s="67" t="e">
        <f t="shared" si="0"/>
        <v>#REF!</v>
      </c>
      <c r="D6" s="53" t="e">
        <f>#REF!</f>
        <v>#REF!</v>
      </c>
      <c r="E6" s="67" t="e">
        <f>D6/$D$8</f>
        <v>#REF!</v>
      </c>
      <c r="F6" s="53" t="e">
        <f t="shared" si="1"/>
        <v>#REF!</v>
      </c>
      <c r="G6" s="68" t="e">
        <f t="shared" si="1"/>
        <v>#REF!</v>
      </c>
      <c r="H6" s="69" t="e">
        <f>IF(B6=0,0,F6/B6)</f>
        <v>#REF!</v>
      </c>
      <c r="I6" s="51"/>
      <c r="J6" s="51"/>
    </row>
    <row r="7" spans="1:10" ht="12.75">
      <c r="A7" s="52" t="s">
        <v>44</v>
      </c>
      <c r="B7" s="53" t="e">
        <f>#REF!</f>
        <v>#REF!</v>
      </c>
      <c r="C7" s="67" t="e">
        <f t="shared" si="0"/>
        <v>#REF!</v>
      </c>
      <c r="D7" s="53" t="e">
        <f>#REF!</f>
        <v>#REF!</v>
      </c>
      <c r="E7" s="67" t="e">
        <f>D7/$D$8</f>
        <v>#REF!</v>
      </c>
      <c r="F7" s="53" t="e">
        <f t="shared" si="1"/>
        <v>#REF!</v>
      </c>
      <c r="G7" s="68" t="e">
        <f t="shared" si="1"/>
        <v>#REF!</v>
      </c>
      <c r="H7" s="69" t="e">
        <f>IF(B7=0,0,F7/B7)</f>
        <v>#REF!</v>
      </c>
      <c r="I7" s="51"/>
      <c r="J7" s="51"/>
    </row>
    <row r="8" spans="1:10" ht="26.25" thickBot="1">
      <c r="A8" s="62" t="s">
        <v>60</v>
      </c>
      <c r="B8" s="58" t="e">
        <f>SUM(B4:B7)</f>
        <v>#REF!</v>
      </c>
      <c r="C8" s="70" t="e">
        <f t="shared" si="0"/>
        <v>#REF!</v>
      </c>
      <c r="D8" s="58" t="e">
        <f>SUM(D4:D7)</f>
        <v>#REF!</v>
      </c>
      <c r="E8" s="70" t="e">
        <f>D8/$D$8</f>
        <v>#REF!</v>
      </c>
      <c r="F8" s="58" t="e">
        <f>SUM(F4:F7)</f>
        <v>#REF!</v>
      </c>
      <c r="G8" s="71" t="e">
        <f>E8-C8</f>
        <v>#REF!</v>
      </c>
      <c r="H8" s="72" t="e">
        <f>IF(B8=0,0,F8/B8)</f>
        <v>#REF!</v>
      </c>
      <c r="I8" s="51"/>
      <c r="J8" s="51"/>
    </row>
    <row r="9" spans="1:10" ht="12.75">
      <c r="A9" s="51"/>
      <c r="B9" s="51"/>
      <c r="C9" s="51" t="e">
        <f t="shared" si="0"/>
        <v>#REF!</v>
      </c>
      <c r="D9" s="51"/>
      <c r="E9" s="51"/>
      <c r="F9" s="51"/>
      <c r="G9" s="51"/>
      <c r="H9" s="51"/>
      <c r="I9" s="51"/>
      <c r="J9" s="51"/>
    </row>
    <row r="10" spans="1:10" ht="13.5" thickBot="1">
      <c r="A10" s="51"/>
      <c r="B10" s="51"/>
      <c r="C10" s="49" t="s">
        <v>53</v>
      </c>
      <c r="D10" s="51"/>
      <c r="E10" s="51"/>
      <c r="F10" s="51"/>
      <c r="G10" s="51"/>
      <c r="H10" s="51"/>
      <c r="I10" s="51"/>
      <c r="J10" s="51"/>
    </row>
    <row r="11" spans="1:10" ht="12.75">
      <c r="A11" s="63"/>
      <c r="B11" s="64"/>
      <c r="C11" s="64">
        <v>9</v>
      </c>
      <c r="D11" s="64">
        <v>10</v>
      </c>
      <c r="E11" s="65">
        <v>11</v>
      </c>
      <c r="F11" s="51"/>
      <c r="G11" s="51"/>
      <c r="H11" s="51"/>
      <c r="I11" s="51"/>
      <c r="J11" s="51"/>
    </row>
    <row r="12" spans="1:10" ht="25.5">
      <c r="A12" s="52" t="s">
        <v>47</v>
      </c>
      <c r="B12" s="53"/>
      <c r="C12" s="73"/>
      <c r="D12" s="73"/>
      <c r="E12" s="57"/>
      <c r="F12" s="51"/>
      <c r="G12" s="51"/>
      <c r="H12" s="51"/>
      <c r="I12" s="51"/>
      <c r="J12" s="51"/>
    </row>
    <row r="13" spans="1:10" ht="38.25">
      <c r="A13" s="52" t="s">
        <v>48</v>
      </c>
      <c r="B13" s="53"/>
      <c r="C13" s="73" t="s">
        <v>51</v>
      </c>
      <c r="D13" s="73" t="s">
        <v>51</v>
      </c>
      <c r="E13" s="57" t="s">
        <v>51</v>
      </c>
      <c r="F13" s="51"/>
      <c r="G13" s="51"/>
      <c r="H13" s="51"/>
      <c r="I13" s="51"/>
      <c r="J13" s="51"/>
    </row>
    <row r="14" spans="1:10" ht="38.25">
      <c r="A14" s="52" t="s">
        <v>49</v>
      </c>
      <c r="B14" s="53"/>
      <c r="C14" s="73" t="s">
        <v>52</v>
      </c>
      <c r="D14" s="73" t="s">
        <v>51</v>
      </c>
      <c r="E14" s="57" t="s">
        <v>51</v>
      </c>
      <c r="F14" s="51"/>
      <c r="G14" s="51"/>
      <c r="H14" s="51"/>
      <c r="I14" s="51"/>
      <c r="J14" s="51"/>
    </row>
    <row r="15" spans="1:10" ht="39" thickBot="1">
      <c r="A15" s="62" t="s">
        <v>50</v>
      </c>
      <c r="B15" s="58"/>
      <c r="C15" s="74" t="s">
        <v>52</v>
      </c>
      <c r="D15" s="74" t="s">
        <v>52</v>
      </c>
      <c r="E15" s="75" t="s">
        <v>51</v>
      </c>
      <c r="F15" s="51"/>
      <c r="G15" s="51"/>
      <c r="H15" s="51"/>
      <c r="I15" s="51"/>
      <c r="J15" s="51"/>
    </row>
    <row r="16" spans="1:10" ht="12.75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2.75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2.75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2.75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2.75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.7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2.7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2.7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51"/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2.75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2.75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2.75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2.75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.7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2.7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2.75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ht="13.5" thickBot="1">
      <c r="A51" s="54" t="s">
        <v>37</v>
      </c>
    </row>
    <row r="52" spans="1:8" ht="12.75">
      <c r="A52" s="60"/>
      <c r="B52" s="55" t="e">
        <f>#REF!</f>
        <v>#REF!</v>
      </c>
      <c r="C52" s="55"/>
      <c r="D52" s="55" t="e">
        <f>#REF!</f>
        <v>#REF!</v>
      </c>
      <c r="E52" s="55"/>
      <c r="F52" s="55" t="s">
        <v>40</v>
      </c>
      <c r="G52" s="55"/>
      <c r="H52" s="56"/>
    </row>
    <row r="53" spans="1:10" ht="51">
      <c r="A53" s="61" t="s">
        <v>123</v>
      </c>
      <c r="B53" s="53" t="s">
        <v>38</v>
      </c>
      <c r="C53" s="53" t="s">
        <v>39</v>
      </c>
      <c r="D53" s="53" t="s">
        <v>38</v>
      </c>
      <c r="E53" s="53" t="s">
        <v>39</v>
      </c>
      <c r="F53" s="53" t="s">
        <v>38</v>
      </c>
      <c r="G53" s="53" t="s">
        <v>45</v>
      </c>
      <c r="H53" s="66" t="s">
        <v>46</v>
      </c>
      <c r="I53" s="51"/>
      <c r="J53" s="51"/>
    </row>
    <row r="54" spans="1:10" ht="25.5">
      <c r="A54" s="52" t="s">
        <v>41</v>
      </c>
      <c r="B54" s="53" t="e">
        <f>#REF!</f>
        <v>#REF!</v>
      </c>
      <c r="C54" s="67" t="e">
        <f>B54/$B$58</f>
        <v>#REF!</v>
      </c>
      <c r="D54" s="53" t="e">
        <f>#REF!</f>
        <v>#REF!</v>
      </c>
      <c r="E54" s="67" t="e">
        <f>D54/$D$8</f>
        <v>#REF!</v>
      </c>
      <c r="F54" s="53" t="e">
        <f aca="true" t="shared" si="2" ref="F54:G57">D54-B54</f>
        <v>#REF!</v>
      </c>
      <c r="G54" s="68" t="e">
        <f t="shared" si="2"/>
        <v>#REF!</v>
      </c>
      <c r="H54" s="69" t="e">
        <f>IF(B54=0,0,F54/B54)</f>
        <v>#REF!</v>
      </c>
      <c r="I54" s="51"/>
      <c r="J54" s="51"/>
    </row>
    <row r="55" spans="1:10" ht="25.5">
      <c r="A55" s="52" t="s">
        <v>42</v>
      </c>
      <c r="B55" s="53" t="e">
        <f>#REF!</f>
        <v>#REF!</v>
      </c>
      <c r="C55" s="67" t="e">
        <f>B55/$B$58</f>
        <v>#REF!</v>
      </c>
      <c r="D55" s="53" t="e">
        <f>#REF!</f>
        <v>#REF!</v>
      </c>
      <c r="E55" s="67" t="e">
        <f>D55/$D$8</f>
        <v>#REF!</v>
      </c>
      <c r="F55" s="53" t="e">
        <f t="shared" si="2"/>
        <v>#REF!</v>
      </c>
      <c r="G55" s="68" t="e">
        <f t="shared" si="2"/>
        <v>#REF!</v>
      </c>
      <c r="H55" s="69" t="e">
        <f>IF(B55=0,0,F55/B55)</f>
        <v>#REF!</v>
      </c>
      <c r="I55" s="51"/>
      <c r="J55" s="51"/>
    </row>
    <row r="56" spans="1:10" ht="12.75">
      <c r="A56" s="52" t="s">
        <v>43</v>
      </c>
      <c r="B56" s="53" t="e">
        <f>#REF!</f>
        <v>#REF!</v>
      </c>
      <c r="C56" s="67" t="e">
        <f>B56/$B$58</f>
        <v>#REF!</v>
      </c>
      <c r="D56" s="53" t="e">
        <f>#REF!</f>
        <v>#REF!</v>
      </c>
      <c r="E56" s="67" t="e">
        <f>D56/$D$8</f>
        <v>#REF!</v>
      </c>
      <c r="F56" s="53" t="e">
        <f t="shared" si="2"/>
        <v>#REF!</v>
      </c>
      <c r="G56" s="68" t="e">
        <f t="shared" si="2"/>
        <v>#REF!</v>
      </c>
      <c r="H56" s="69" t="e">
        <f>IF(B56=0,0,F56/B56)</f>
        <v>#REF!</v>
      </c>
      <c r="I56" s="51"/>
      <c r="J56" s="51"/>
    </row>
    <row r="57" spans="1:10" ht="12.75">
      <c r="A57" s="52" t="s">
        <v>44</v>
      </c>
      <c r="B57" s="53" t="e">
        <f>#REF!</f>
        <v>#REF!</v>
      </c>
      <c r="C57" s="67" t="e">
        <f>B57/$B$58</f>
        <v>#REF!</v>
      </c>
      <c r="D57" s="53" t="e">
        <f>#REF!</f>
        <v>#REF!</v>
      </c>
      <c r="E57" s="67" t="e">
        <f>D57/$D$8</f>
        <v>#REF!</v>
      </c>
      <c r="F57" s="53" t="e">
        <f t="shared" si="2"/>
        <v>#REF!</v>
      </c>
      <c r="G57" s="68" t="e">
        <f t="shared" si="2"/>
        <v>#REF!</v>
      </c>
      <c r="H57" s="69" t="e">
        <f>IF(B57=0,0,F57/B57)</f>
        <v>#REF!</v>
      </c>
      <c r="I57" s="51"/>
      <c r="J57" s="51"/>
    </row>
    <row r="58" spans="1:10" ht="26.25" thickBot="1">
      <c r="A58" s="62" t="s">
        <v>60</v>
      </c>
      <c r="B58" s="58" t="e">
        <f>SUM(B54:B57)</f>
        <v>#REF!</v>
      </c>
      <c r="C58" s="70" t="e">
        <f>B58/$B$58</f>
        <v>#REF!</v>
      </c>
      <c r="D58" s="58" t="e">
        <f>SUM(D54:D57)</f>
        <v>#REF!</v>
      </c>
      <c r="E58" s="70" t="e">
        <f>D58/$D$8</f>
        <v>#REF!</v>
      </c>
      <c r="F58" s="58" t="e">
        <f>SUM(F54:F57)</f>
        <v>#REF!</v>
      </c>
      <c r="G58" s="71" t="e">
        <f>E58-C58</f>
        <v>#REF!</v>
      </c>
      <c r="H58" s="72" t="e">
        <f>IF(B58=0,0,F58/B58)</f>
        <v>#REF!</v>
      </c>
      <c r="I58" s="51"/>
      <c r="J58" s="51"/>
    </row>
    <row r="59" spans="1:10" ht="12.75">
      <c r="A59" s="51"/>
      <c r="B59" s="51"/>
      <c r="C59" s="51" t="e">
        <f>B59/$B$8</f>
        <v>#REF!</v>
      </c>
      <c r="D59" s="51"/>
      <c r="E59" s="51"/>
      <c r="F59" s="51"/>
      <c r="G59" s="51"/>
      <c r="H59" s="51"/>
      <c r="I59" s="51"/>
      <c r="J59" s="51"/>
    </row>
    <row r="60" spans="1:10" ht="13.5" thickBot="1">
      <c r="A60" s="51"/>
      <c r="B60" s="51"/>
      <c r="C60" s="49" t="s">
        <v>53</v>
      </c>
      <c r="D60" s="51"/>
      <c r="E60" s="51"/>
      <c r="F60" s="51"/>
      <c r="G60" s="51"/>
      <c r="H60" s="51"/>
      <c r="I60" s="51"/>
      <c r="J60" s="51"/>
    </row>
    <row r="61" spans="1:10" ht="12.75">
      <c r="A61" s="63"/>
      <c r="B61" s="64"/>
      <c r="C61" s="64">
        <v>9</v>
      </c>
      <c r="D61" s="64">
        <v>10</v>
      </c>
      <c r="E61" s="65">
        <v>11</v>
      </c>
      <c r="F61" s="51"/>
      <c r="G61" s="51"/>
      <c r="H61" s="51"/>
      <c r="I61" s="51"/>
      <c r="J61" s="51"/>
    </row>
    <row r="62" spans="1:10" ht="25.5">
      <c r="A62" s="52" t="s">
        <v>47</v>
      </c>
      <c r="B62" s="53"/>
      <c r="C62" s="73"/>
      <c r="D62" s="73"/>
      <c r="E62" s="57"/>
      <c r="F62" s="51"/>
      <c r="G62" s="51"/>
      <c r="H62" s="51"/>
      <c r="I62" s="51"/>
      <c r="J62" s="51"/>
    </row>
    <row r="63" spans="1:10" ht="38.25">
      <c r="A63" s="52" t="s">
        <v>48</v>
      </c>
      <c r="B63" s="53"/>
      <c r="C63" s="73" t="s">
        <v>51</v>
      </c>
      <c r="D63" s="73" t="s">
        <v>51</v>
      </c>
      <c r="E63" s="57" t="s">
        <v>51</v>
      </c>
      <c r="F63" s="51"/>
      <c r="G63" s="51"/>
      <c r="H63" s="51"/>
      <c r="I63" s="51"/>
      <c r="J63" s="51"/>
    </row>
    <row r="64" spans="1:10" ht="38.25">
      <c r="A64" s="52" t="s">
        <v>49</v>
      </c>
      <c r="B64" s="53"/>
      <c r="C64" s="73" t="s">
        <v>52</v>
      </c>
      <c r="D64" s="73" t="s">
        <v>51</v>
      </c>
      <c r="E64" s="57" t="s">
        <v>51</v>
      </c>
      <c r="F64" s="51"/>
      <c r="G64" s="51"/>
      <c r="H64" s="51"/>
      <c r="I64" s="51"/>
      <c r="J64" s="51"/>
    </row>
    <row r="65" spans="1:10" ht="39" thickBot="1">
      <c r="A65" s="62" t="s">
        <v>50</v>
      </c>
      <c r="B65" s="58"/>
      <c r="C65" s="74" t="s">
        <v>52</v>
      </c>
      <c r="D65" s="74" t="s">
        <v>52</v>
      </c>
      <c r="E65" s="75" t="s">
        <v>51</v>
      </c>
      <c r="F65" s="51"/>
      <c r="G65" s="51"/>
      <c r="H65" s="51"/>
      <c r="I65" s="51"/>
      <c r="J65" s="51"/>
    </row>
    <row r="74" s="59" customFormat="1" ht="12.75"/>
    <row r="75" s="59" customFormat="1" ht="12.75"/>
    <row r="76" spans="2:10" s="59" customFormat="1" ht="12.75">
      <c r="B76" s="50"/>
      <c r="C76" s="50"/>
      <c r="D76" s="50"/>
      <c r="E76" s="50"/>
      <c r="F76" s="50"/>
      <c r="G76" s="50"/>
      <c r="H76" s="50"/>
      <c r="I76" s="50"/>
      <c r="J76" s="50"/>
    </row>
    <row r="77" spans="1:10" s="59" customFormat="1" ht="12.75">
      <c r="A77" s="50"/>
      <c r="B77" s="50"/>
      <c r="C77" s="76"/>
      <c r="D77" s="50"/>
      <c r="E77" s="76"/>
      <c r="F77" s="50"/>
      <c r="G77" s="77"/>
      <c r="H77" s="76"/>
      <c r="I77" s="50"/>
      <c r="J77" s="50"/>
    </row>
    <row r="78" spans="1:10" s="59" customFormat="1" ht="12.75">
      <c r="A78" s="50"/>
      <c r="B78" s="50"/>
      <c r="C78" s="76"/>
      <c r="D78" s="50"/>
      <c r="E78" s="76"/>
      <c r="F78" s="50"/>
      <c r="G78" s="77"/>
      <c r="H78" s="76"/>
      <c r="I78" s="50"/>
      <c r="J78" s="50"/>
    </row>
    <row r="79" spans="1:10" s="59" customFormat="1" ht="12.75">
      <c r="A79" s="50"/>
      <c r="B79" s="50"/>
      <c r="C79" s="76"/>
      <c r="D79" s="50"/>
      <c r="E79" s="76"/>
      <c r="F79" s="50"/>
      <c r="G79" s="77"/>
      <c r="H79" s="76"/>
      <c r="I79" s="50"/>
      <c r="J79" s="50"/>
    </row>
    <row r="80" spans="1:10" s="59" customFormat="1" ht="12.75">
      <c r="A80" s="50"/>
      <c r="B80" s="50"/>
      <c r="C80" s="76"/>
      <c r="D80" s="50"/>
      <c r="E80" s="76"/>
      <c r="F80" s="50"/>
      <c r="G80" s="77"/>
      <c r="H80" s="76"/>
      <c r="I80" s="50"/>
      <c r="J80" s="50"/>
    </row>
    <row r="81" spans="1:10" s="59" customFormat="1" ht="12.75">
      <c r="A81" s="50"/>
      <c r="B81" s="50"/>
      <c r="C81" s="76"/>
      <c r="D81" s="50"/>
      <c r="E81" s="76"/>
      <c r="F81" s="50"/>
      <c r="G81" s="77"/>
      <c r="H81" s="76"/>
      <c r="I81" s="50"/>
      <c r="J81" s="50"/>
    </row>
    <row r="82" spans="1:10" s="59" customFormat="1" ht="12.75">
      <c r="A82" s="50"/>
      <c r="B82" s="50"/>
      <c r="C82" s="50"/>
      <c r="D82" s="50"/>
      <c r="E82" s="50"/>
      <c r="F82" s="50"/>
      <c r="G82" s="50"/>
      <c r="H82" s="50"/>
      <c r="I82" s="50"/>
      <c r="J82" s="50"/>
    </row>
    <row r="83" spans="1:10" s="59" customFormat="1" ht="12.75">
      <c r="A83" s="50"/>
      <c r="B83" s="50"/>
      <c r="C83" s="78"/>
      <c r="D83" s="50"/>
      <c r="E83" s="50"/>
      <c r="F83" s="50"/>
      <c r="G83" s="50"/>
      <c r="H83" s="50"/>
      <c r="I83" s="50"/>
      <c r="J83" s="50"/>
    </row>
    <row r="84" spans="1:10" s="59" customFormat="1" ht="12.75">
      <c r="A84" s="50"/>
      <c r="B84" s="50"/>
      <c r="C84" s="50"/>
      <c r="D84" s="50"/>
      <c r="E84" s="50"/>
      <c r="F84" s="50"/>
      <c r="G84" s="50"/>
      <c r="H84" s="50"/>
      <c r="I84" s="50"/>
      <c r="J84" s="50"/>
    </row>
    <row r="85" spans="1:10" s="59" customFormat="1" ht="12.75">
      <c r="A85" s="50"/>
      <c r="B85" s="50"/>
      <c r="C85" s="79"/>
      <c r="D85" s="79"/>
      <c r="E85" s="79"/>
      <c r="F85" s="50"/>
      <c r="G85" s="50"/>
      <c r="H85" s="50"/>
      <c r="I85" s="50"/>
      <c r="J85" s="50"/>
    </row>
    <row r="86" spans="1:10" s="59" customFormat="1" ht="12.75">
      <c r="A86" s="50"/>
      <c r="B86" s="50"/>
      <c r="C86" s="79"/>
      <c r="D86" s="79"/>
      <c r="E86" s="79"/>
      <c r="F86" s="50"/>
      <c r="G86" s="50"/>
      <c r="H86" s="50"/>
      <c r="I86" s="50"/>
      <c r="J86" s="50"/>
    </row>
    <row r="87" spans="1:10" s="59" customFormat="1" ht="12.75">
      <c r="A87" s="50"/>
      <c r="B87" s="50"/>
      <c r="C87" s="79"/>
      <c r="D87" s="79"/>
      <c r="E87" s="79"/>
      <c r="F87" s="50"/>
      <c r="G87" s="50"/>
      <c r="H87" s="50"/>
      <c r="I87" s="50"/>
      <c r="J87" s="50"/>
    </row>
    <row r="88" spans="1:10" s="59" customFormat="1" ht="12.75">
      <c r="A88" s="50"/>
      <c r="B88" s="50"/>
      <c r="C88" s="79"/>
      <c r="D88" s="79"/>
      <c r="E88" s="79"/>
      <c r="F88" s="50"/>
      <c r="G88" s="50"/>
      <c r="H88" s="50"/>
      <c r="I88" s="50"/>
      <c r="J88" s="50"/>
    </row>
    <row r="89" s="59" customFormat="1" ht="12.75"/>
    <row r="90" s="59" customFormat="1" ht="12.75"/>
    <row r="91" s="59" customFormat="1" ht="12.75"/>
    <row r="101" ht="13.5" thickBot="1">
      <c r="A101" s="54" t="s">
        <v>37</v>
      </c>
    </row>
    <row r="102" spans="1:8" ht="12.75">
      <c r="A102" s="60"/>
      <c r="B102" s="55" t="e">
        <f>#REF!</f>
        <v>#REF!</v>
      </c>
      <c r="C102" s="55"/>
      <c r="D102" s="55" t="e">
        <f>#REF!</f>
        <v>#REF!</v>
      </c>
      <c r="E102" s="55"/>
      <c r="F102" s="55" t="s">
        <v>40</v>
      </c>
      <c r="G102" s="55"/>
      <c r="H102" s="56"/>
    </row>
    <row r="103" spans="1:10" ht="51">
      <c r="A103" s="61" t="s">
        <v>123</v>
      </c>
      <c r="B103" s="53" t="s">
        <v>38</v>
      </c>
      <c r="C103" s="53" t="s">
        <v>39</v>
      </c>
      <c r="D103" s="53" t="s">
        <v>38</v>
      </c>
      <c r="E103" s="53" t="s">
        <v>39</v>
      </c>
      <c r="F103" s="53" t="s">
        <v>38</v>
      </c>
      <c r="G103" s="53" t="s">
        <v>45</v>
      </c>
      <c r="H103" s="66" t="s">
        <v>46</v>
      </c>
      <c r="I103" s="51"/>
      <c r="J103" s="51"/>
    </row>
    <row r="104" spans="1:10" ht="25.5">
      <c r="A104" s="52" t="s">
        <v>41</v>
      </c>
      <c r="B104" s="53" t="e">
        <f>#REF!</f>
        <v>#REF!</v>
      </c>
      <c r="C104" s="67" t="e">
        <f>B104/$B$108</f>
        <v>#REF!</v>
      </c>
      <c r="D104" s="53" t="e">
        <f>#REF!</f>
        <v>#REF!</v>
      </c>
      <c r="E104" s="67" t="e">
        <f>D104/$D$108</f>
        <v>#REF!</v>
      </c>
      <c r="F104" s="53" t="e">
        <f aca="true" t="shared" si="3" ref="F104:G107">D104-B104</f>
        <v>#REF!</v>
      </c>
      <c r="G104" s="68" t="e">
        <f t="shared" si="3"/>
        <v>#REF!</v>
      </c>
      <c r="H104" s="69" t="e">
        <f>IF(B104=0,0,F104/B104)</f>
        <v>#REF!</v>
      </c>
      <c r="I104" s="51"/>
      <c r="J104" s="51"/>
    </row>
    <row r="105" spans="1:10" ht="25.5">
      <c r="A105" s="52" t="s">
        <v>42</v>
      </c>
      <c r="B105" s="53" t="e">
        <f>#REF!</f>
        <v>#REF!</v>
      </c>
      <c r="C105" s="67" t="e">
        <f>B105/$B$108</f>
        <v>#REF!</v>
      </c>
      <c r="D105" s="53" t="e">
        <f>#REF!</f>
        <v>#REF!</v>
      </c>
      <c r="E105" s="67" t="e">
        <f>D105/$D$108</f>
        <v>#REF!</v>
      </c>
      <c r="F105" s="53" t="e">
        <f t="shared" si="3"/>
        <v>#REF!</v>
      </c>
      <c r="G105" s="68" t="e">
        <f t="shared" si="3"/>
        <v>#REF!</v>
      </c>
      <c r="H105" s="69" t="e">
        <f>IF(B105=0,0,F105/B105)</f>
        <v>#REF!</v>
      </c>
      <c r="I105" s="51"/>
      <c r="J105" s="51"/>
    </row>
    <row r="106" spans="1:10" ht="12.75">
      <c r="A106" s="52" t="s">
        <v>43</v>
      </c>
      <c r="B106" s="53" t="e">
        <f>#REF!</f>
        <v>#REF!</v>
      </c>
      <c r="C106" s="67" t="e">
        <f>B106/$B$108</f>
        <v>#REF!</v>
      </c>
      <c r="D106" s="53" t="e">
        <f>#REF!</f>
        <v>#REF!</v>
      </c>
      <c r="E106" s="67" t="e">
        <f>D106/$D$108</f>
        <v>#REF!</v>
      </c>
      <c r="F106" s="53" t="e">
        <f t="shared" si="3"/>
        <v>#REF!</v>
      </c>
      <c r="G106" s="68" t="e">
        <f t="shared" si="3"/>
        <v>#REF!</v>
      </c>
      <c r="H106" s="69" t="e">
        <f>IF(B106=0,0,F106/B106)</f>
        <v>#REF!</v>
      </c>
      <c r="I106" s="51"/>
      <c r="J106" s="51"/>
    </row>
    <row r="107" spans="1:10" ht="12.75">
      <c r="A107" s="52" t="s">
        <v>44</v>
      </c>
      <c r="B107" s="53" t="e">
        <f>#REF!</f>
        <v>#REF!</v>
      </c>
      <c r="C107" s="67" t="e">
        <f>B107/$B$108</f>
        <v>#REF!</v>
      </c>
      <c r="D107" s="53" t="e">
        <f>#REF!</f>
        <v>#REF!</v>
      </c>
      <c r="E107" s="67" t="e">
        <f>D107/$D$108</f>
        <v>#REF!</v>
      </c>
      <c r="F107" s="53" t="e">
        <f t="shared" si="3"/>
        <v>#REF!</v>
      </c>
      <c r="G107" s="68" t="e">
        <f t="shared" si="3"/>
        <v>#REF!</v>
      </c>
      <c r="H107" s="69" t="e">
        <f>IF(B107=0,0,F107/B107)</f>
        <v>#REF!</v>
      </c>
      <c r="I107" s="51"/>
      <c r="J107" s="51"/>
    </row>
    <row r="108" spans="1:10" ht="26.25" thickBot="1">
      <c r="A108" s="62" t="s">
        <v>60</v>
      </c>
      <c r="B108" s="58" t="e">
        <f>SUM(B104:B107)</f>
        <v>#REF!</v>
      </c>
      <c r="C108" s="70" t="e">
        <f>B108/$B$108</f>
        <v>#REF!</v>
      </c>
      <c r="D108" s="58" t="e">
        <f>SUM(D104:D107)</f>
        <v>#REF!</v>
      </c>
      <c r="E108" s="70" t="e">
        <f>D108/$D$108</f>
        <v>#REF!</v>
      </c>
      <c r="F108" s="58" t="e">
        <f>SUM(F104:F107)</f>
        <v>#REF!</v>
      </c>
      <c r="G108" s="71" t="e">
        <f>E108-C108</f>
        <v>#REF!</v>
      </c>
      <c r="H108" s="72" t="e">
        <f>IF(B108=0,0,F108/B108)</f>
        <v>#REF!</v>
      </c>
      <c r="I108" s="51"/>
      <c r="J108" s="51"/>
    </row>
    <row r="109" spans="1:10" ht="12.75">
      <c r="A109" s="51"/>
      <c r="B109" s="51"/>
      <c r="C109" s="51" t="e">
        <f>B109/$B$8</f>
        <v>#REF!</v>
      </c>
      <c r="D109" s="51"/>
      <c r="E109" s="51"/>
      <c r="F109" s="51"/>
      <c r="G109" s="51"/>
      <c r="H109" s="51"/>
      <c r="I109" s="51"/>
      <c r="J109" s="51"/>
    </row>
    <row r="110" spans="1:10" ht="13.5" thickBot="1">
      <c r="A110" s="51"/>
      <c r="B110" s="51"/>
      <c r="C110" s="49" t="s">
        <v>53</v>
      </c>
      <c r="D110" s="51"/>
      <c r="E110" s="51"/>
      <c r="F110" s="51"/>
      <c r="G110" s="51"/>
      <c r="H110" s="51"/>
      <c r="I110" s="51"/>
      <c r="J110" s="51"/>
    </row>
    <row r="111" spans="1:10" ht="12.75">
      <c r="A111" s="63"/>
      <c r="B111" s="64"/>
      <c r="C111" s="64">
        <v>9</v>
      </c>
      <c r="D111" s="64">
        <v>10</v>
      </c>
      <c r="E111" s="65">
        <v>11</v>
      </c>
      <c r="F111" s="51"/>
      <c r="G111" s="51"/>
      <c r="H111" s="51"/>
      <c r="I111" s="51"/>
      <c r="J111" s="51"/>
    </row>
    <row r="112" spans="1:10" ht="25.5">
      <c r="A112" s="52" t="s">
        <v>47</v>
      </c>
      <c r="B112" s="53"/>
      <c r="C112" s="73"/>
      <c r="D112" s="73"/>
      <c r="E112" s="57"/>
      <c r="F112" s="51"/>
      <c r="G112" s="51"/>
      <c r="H112" s="51"/>
      <c r="I112" s="51"/>
      <c r="J112" s="51"/>
    </row>
    <row r="113" spans="1:10" ht="38.25">
      <c r="A113" s="52" t="s">
        <v>48</v>
      </c>
      <c r="B113" s="53"/>
      <c r="C113" s="73" t="s">
        <v>51</v>
      </c>
      <c r="D113" s="73" t="s">
        <v>51</v>
      </c>
      <c r="E113" s="57" t="s">
        <v>51</v>
      </c>
      <c r="F113" s="51"/>
      <c r="G113" s="51"/>
      <c r="H113" s="51"/>
      <c r="I113" s="51"/>
      <c r="J113" s="51"/>
    </row>
    <row r="114" spans="1:10" ht="38.25">
      <c r="A114" s="52" t="s">
        <v>49</v>
      </c>
      <c r="B114" s="53"/>
      <c r="C114" s="73" t="s">
        <v>52</v>
      </c>
      <c r="D114" s="73" t="s">
        <v>51</v>
      </c>
      <c r="E114" s="57" t="s">
        <v>51</v>
      </c>
      <c r="F114" s="51"/>
      <c r="G114" s="51"/>
      <c r="H114" s="51"/>
      <c r="I114" s="51"/>
      <c r="J114" s="51"/>
    </row>
    <row r="115" spans="1:10" ht="39" thickBot="1">
      <c r="A115" s="62" t="s">
        <v>50</v>
      </c>
      <c r="B115" s="58"/>
      <c r="C115" s="74" t="s">
        <v>52</v>
      </c>
      <c r="D115" s="74" t="s">
        <v>52</v>
      </c>
      <c r="E115" s="75" t="s">
        <v>51</v>
      </c>
      <c r="F115" s="51"/>
      <c r="G115" s="51"/>
      <c r="H115" s="51"/>
      <c r="I115" s="51"/>
      <c r="J115" s="5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6">
      <selection activeCell="B2" sqref="B2"/>
    </sheetView>
  </sheetViews>
  <sheetFormatPr defaultColWidth="22.421875" defaultRowHeight="12.75"/>
  <cols>
    <col min="1" max="1" width="3.8515625" style="101" bestFit="1" customWidth="1"/>
    <col min="2" max="2" width="59.7109375" style="102" customWidth="1"/>
    <col min="3" max="3" width="11.421875" style="101" customWidth="1"/>
    <col min="4" max="5" width="16.00390625" style="101" customWidth="1"/>
    <col min="6" max="6" width="13.8515625" style="101" customWidth="1"/>
    <col min="7" max="7" width="11.7109375" style="101" bestFit="1" customWidth="1"/>
    <col min="8" max="16384" width="22.421875" style="101" customWidth="1"/>
  </cols>
  <sheetData>
    <row r="2" spans="5:7" ht="72" customHeight="1">
      <c r="E2" s="125" t="s">
        <v>177</v>
      </c>
      <c r="F2" s="125"/>
      <c r="G2" s="125"/>
    </row>
    <row r="3" spans="5:7" ht="15.75">
      <c r="E3" s="104"/>
      <c r="F3" s="103"/>
      <c r="G3" s="104"/>
    </row>
    <row r="4" spans="1:7" ht="20.25">
      <c r="A4" s="126" t="s">
        <v>178</v>
      </c>
      <c r="B4" s="126"/>
      <c r="C4" s="126"/>
      <c r="D4" s="126"/>
      <c r="E4" s="126"/>
      <c r="F4" s="126"/>
      <c r="G4" s="126"/>
    </row>
    <row r="5" spans="1:7" ht="20.25">
      <c r="A5" s="127" t="s">
        <v>179</v>
      </c>
      <c r="B5" s="127"/>
      <c r="C5" s="127"/>
      <c r="D5" s="127"/>
      <c r="E5" s="127"/>
      <c r="F5" s="127"/>
      <c r="G5" s="127"/>
    </row>
    <row r="6" spans="1:7" ht="20.25">
      <c r="A6" s="127" t="s">
        <v>187</v>
      </c>
      <c r="B6" s="127"/>
      <c r="C6" s="127"/>
      <c r="D6" s="127"/>
      <c r="E6" s="127"/>
      <c r="F6" s="127"/>
      <c r="G6" s="127"/>
    </row>
    <row r="7" spans="1:7" ht="20.25">
      <c r="A7" s="105"/>
      <c r="B7" s="105"/>
      <c r="C7" s="105"/>
      <c r="D7" s="105"/>
      <c r="E7" s="105"/>
      <c r="F7" s="105"/>
      <c r="G7" s="105"/>
    </row>
    <row r="8" spans="1:7" ht="51" customHeight="1">
      <c r="A8" s="128" t="s">
        <v>113</v>
      </c>
      <c r="B8" s="107" t="s">
        <v>8</v>
      </c>
      <c r="C8" s="107" t="s">
        <v>106</v>
      </c>
      <c r="D8" s="107" t="s">
        <v>180</v>
      </c>
      <c r="E8" s="107" t="s">
        <v>107</v>
      </c>
      <c r="F8" s="107" t="s">
        <v>108</v>
      </c>
      <c r="G8" s="107" t="s">
        <v>109</v>
      </c>
    </row>
    <row r="9" spans="1:7" ht="15.75">
      <c r="A9" s="128"/>
      <c r="B9" s="106" t="s">
        <v>181</v>
      </c>
      <c r="C9" s="106" t="s">
        <v>128</v>
      </c>
      <c r="D9" s="106" t="s">
        <v>129</v>
      </c>
      <c r="E9" s="106" t="s">
        <v>130</v>
      </c>
      <c r="F9" s="106" t="s">
        <v>131</v>
      </c>
      <c r="G9" s="106" t="s">
        <v>182</v>
      </c>
    </row>
    <row r="10" spans="1:7" ht="15.75">
      <c r="A10" s="108">
        <v>1</v>
      </c>
      <c r="B10" s="109" t="s">
        <v>9</v>
      </c>
      <c r="C10" s="110">
        <v>20</v>
      </c>
      <c r="D10" s="119">
        <v>0.1004715149246616</v>
      </c>
      <c r="E10" s="119">
        <v>0.12048215719117819</v>
      </c>
      <c r="F10" s="111">
        <v>119.91673190308869</v>
      </c>
      <c r="G10" s="111">
        <v>23.983346380617736</v>
      </c>
    </row>
    <row r="11" spans="1:7" ht="15.75">
      <c r="A11" s="108">
        <v>2</v>
      </c>
      <c r="B11" s="109" t="s">
        <v>125</v>
      </c>
      <c r="C11" s="110">
        <v>20</v>
      </c>
      <c r="D11" s="119">
        <v>0.1377271379662697</v>
      </c>
      <c r="E11" s="119">
        <v>0.1377271379662697</v>
      </c>
      <c r="F11" s="111">
        <v>100</v>
      </c>
      <c r="G11" s="111">
        <v>20</v>
      </c>
    </row>
    <row r="12" spans="1:7" ht="15.75">
      <c r="A12" s="108">
        <v>3</v>
      </c>
      <c r="B12" s="109" t="s">
        <v>183</v>
      </c>
      <c r="C12" s="110">
        <v>20</v>
      </c>
      <c r="D12" s="120">
        <v>13.885706788431843</v>
      </c>
      <c r="E12" s="120">
        <v>13.885706788431843</v>
      </c>
      <c r="F12" s="111">
        <v>100</v>
      </c>
      <c r="G12" s="111">
        <v>20</v>
      </c>
    </row>
    <row r="13" spans="1:7" ht="15.75">
      <c r="A13" s="108">
        <v>4</v>
      </c>
      <c r="B13" s="112" t="s">
        <v>110</v>
      </c>
      <c r="C13" s="110">
        <v>10</v>
      </c>
      <c r="D13" s="119">
        <v>24.847892786079953</v>
      </c>
      <c r="E13" s="119">
        <v>26.78369514838206</v>
      </c>
      <c r="F13" s="113">
        <v>92.77245969393792</v>
      </c>
      <c r="G13" s="111">
        <v>9.27724596939379</v>
      </c>
    </row>
    <row r="14" spans="1:7" ht="15.75">
      <c r="A14" s="108">
        <v>5</v>
      </c>
      <c r="B14" s="112" t="s">
        <v>111</v>
      </c>
      <c r="C14" s="110">
        <v>10</v>
      </c>
      <c r="D14" s="119">
        <v>46.6223457090242</v>
      </c>
      <c r="E14" s="119">
        <v>50.2545107274661</v>
      </c>
      <c r="F14" s="113">
        <v>92.77245969393793</v>
      </c>
      <c r="G14" s="111">
        <v>9.277245969393794</v>
      </c>
    </row>
    <row r="15" spans="1:7" ht="15.75">
      <c r="A15" s="108">
        <v>6</v>
      </c>
      <c r="B15" s="109" t="s">
        <v>184</v>
      </c>
      <c r="C15" s="110">
        <v>20</v>
      </c>
      <c r="D15" s="119">
        <v>7.58729098620004</v>
      </c>
      <c r="E15" s="119">
        <v>8.291667212939464</v>
      </c>
      <c r="F15" s="111">
        <v>109.28363269605134</v>
      </c>
      <c r="G15" s="111">
        <v>21.856726539210268</v>
      </c>
    </row>
    <row r="16" spans="1:7" ht="15.75">
      <c r="A16" s="108">
        <v>7</v>
      </c>
      <c r="B16" s="109" t="s">
        <v>112</v>
      </c>
      <c r="C16" s="114"/>
      <c r="D16" s="114"/>
      <c r="E16" s="114"/>
      <c r="F16" s="115"/>
      <c r="G16" s="115"/>
    </row>
    <row r="17" spans="1:7" ht="31.5">
      <c r="A17" s="108">
        <v>8</v>
      </c>
      <c r="B17" s="116" t="s">
        <v>185</v>
      </c>
      <c r="C17" s="114"/>
      <c r="D17" s="114"/>
      <c r="E17" s="114"/>
      <c r="F17" s="115"/>
      <c r="G17" s="115"/>
    </row>
    <row r="18" spans="1:7" ht="15.75">
      <c r="A18" s="129" t="s">
        <v>186</v>
      </c>
      <c r="B18" s="129"/>
      <c r="C18" s="117">
        <v>100</v>
      </c>
      <c r="D18" s="118"/>
      <c r="E18" s="118"/>
      <c r="F18" s="111"/>
      <c r="G18" s="111">
        <v>104.39456485861558</v>
      </c>
    </row>
    <row r="19" spans="7:9" ht="15.75">
      <c r="G19" s="121"/>
      <c r="H19" s="122"/>
      <c r="I19" s="122"/>
    </row>
    <row r="20" spans="7:9" ht="15.75">
      <c r="G20" s="122"/>
      <c r="H20" s="122"/>
      <c r="I20" s="122"/>
    </row>
    <row r="21" spans="7:9" ht="15.75">
      <c r="G21" s="122"/>
      <c r="H21" s="122"/>
      <c r="I21" s="122"/>
    </row>
  </sheetData>
  <sheetProtection/>
  <mergeCells count="6">
    <mergeCell ref="E2:G2"/>
    <mergeCell ref="A4:G4"/>
    <mergeCell ref="A5:G5"/>
    <mergeCell ref="A6:G6"/>
    <mergeCell ref="A8:A9"/>
    <mergeCell ref="A18:B18"/>
  </mergeCells>
  <printOptions horizontalCentered="1" verticalCentered="1"/>
  <pageMargins left="0.5905511811023623" right="0.1968503937007874" top="0.4724409448818898" bottom="0.35433070866141736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UzInvestProject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K. Yarovaya</dc:creator>
  <cp:keywords/>
  <dc:description/>
  <cp:lastModifiedBy>UCB</cp:lastModifiedBy>
  <cp:lastPrinted>2019-11-14T11:52:20Z</cp:lastPrinted>
  <dcterms:created xsi:type="dcterms:W3CDTF">1997-12-03T10:31:25Z</dcterms:created>
  <dcterms:modified xsi:type="dcterms:W3CDTF">2019-11-14T11:52:48Z</dcterms:modified>
  <cp:category/>
  <cp:version/>
  <cp:contentType/>
  <cp:contentStatus/>
</cp:coreProperties>
</file>